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jarangoram\My Documents\GESTION PARALELA\PLANEACION 2018\"/>
    </mc:Choice>
  </mc:AlternateContent>
  <bookViews>
    <workbookView xWindow="0" yWindow="0" windowWidth="20730" windowHeight="9735"/>
  </bookViews>
  <sheets>
    <sheet name="Adquisiciones  " sheetId="2" r:id="rId1"/>
    <sheet name="archivo de datos" sheetId="3" r:id="rId2"/>
  </sheets>
  <externalReferences>
    <externalReference r:id="rId3"/>
    <externalReference r:id="rId4"/>
    <externalReference r:id="rId5"/>
  </externalReferences>
  <definedNames>
    <definedName name="_xlnm._FilterDatabase" localSheetId="0" hidden="1">'Adquisiciones  '!$A$4:$Q$1425</definedName>
    <definedName name="DEPENDENCIA">'[1]Anexo 2.'!$B$322:$B$347</definedName>
    <definedName name="FUENTE">'[1]Anexo 2.'!$D$355:$D$359</definedName>
    <definedName name="MODSELECCION">'[1]Anexo 2.'!$D$322:$D$352</definedName>
    <definedName name="MUJERES">'[2]Anexo 2.'!$B$319:$B$344</definedName>
    <definedName name="secretaira">'[3]Anexo 2.'!$B$351:$B$376</definedName>
    <definedName name="VIGENCIAS">'[1]Anexo 2.'!$D$362:$D$365</definedName>
  </definedNames>
  <calcPr calcId="152511"/>
</workbook>
</file>

<file path=xl/calcChain.xml><?xml version="1.0" encoding="utf-8"?>
<calcChain xmlns="http://schemas.openxmlformats.org/spreadsheetml/2006/main">
  <c r="J1114" i="2" l="1"/>
  <c r="I1114" i="2"/>
  <c r="J1113" i="2"/>
  <c r="I1113" i="2"/>
  <c r="J1109" i="2"/>
  <c r="I1109" i="2"/>
  <c r="J1104" i="2"/>
  <c r="I1104" i="2"/>
  <c r="J1102" i="2"/>
  <c r="I1102" i="2"/>
  <c r="J1075" i="2"/>
  <c r="J1065" i="2"/>
  <c r="I1065" i="2"/>
  <c r="I1052" i="2"/>
  <c r="I1042" i="2"/>
  <c r="I1041" i="2"/>
  <c r="I1040" i="2"/>
  <c r="I1039" i="2"/>
  <c r="I1038" i="2"/>
  <c r="I1037" i="2"/>
  <c r="I1036" i="2"/>
  <c r="I1035" i="2"/>
  <c r="I1034" i="2"/>
  <c r="J678" i="2"/>
  <c r="J670" i="2"/>
  <c r="J662" i="2"/>
  <c r="I662" i="2"/>
  <c r="J660" i="2"/>
  <c r="I660" i="2"/>
  <c r="I659" i="2"/>
  <c r="J658" i="2"/>
  <c r="I658" i="2"/>
  <c r="I657" i="2"/>
  <c r="J656" i="2"/>
  <c r="I656" i="2"/>
  <c r="I655" i="2"/>
  <c r="J654" i="2"/>
  <c r="I654" i="2"/>
  <c r="I653" i="2"/>
  <c r="J652" i="2"/>
  <c r="I652" i="2"/>
  <c r="I651" i="2"/>
  <c r="J650" i="2"/>
  <c r="I650" i="2"/>
  <c r="I649" i="2"/>
  <c r="J648" i="2"/>
  <c r="I648" i="2"/>
  <c r="I647" i="2"/>
  <c r="J646" i="2"/>
  <c r="I646" i="2"/>
  <c r="I645" i="2"/>
  <c r="J644" i="2"/>
  <c r="I644" i="2"/>
  <c r="I643" i="2"/>
  <c r="J634" i="2"/>
  <c r="I634" i="2"/>
  <c r="I625" i="2"/>
  <c r="I624" i="2"/>
  <c r="J620" i="2"/>
  <c r="J618" i="2"/>
  <c r="I618" i="2"/>
  <c r="J617" i="2"/>
  <c r="I617" i="2"/>
  <c r="J613" i="2"/>
  <c r="I613" i="2"/>
  <c r="J612" i="2"/>
  <c r="I612" i="2"/>
  <c r="J611" i="2"/>
  <c r="I611" i="2"/>
  <c r="J593" i="2"/>
  <c r="I593" i="2"/>
  <c r="J574" i="2"/>
  <c r="I574" i="2"/>
  <c r="J559" i="2"/>
  <c r="I559" i="2"/>
  <c r="J388" i="2"/>
  <c r="I388" i="2"/>
  <c r="J190" i="2"/>
  <c r="I179" i="2"/>
  <c r="J179" i="2" s="1"/>
  <c r="J178" i="2"/>
  <c r="J174" i="2"/>
  <c r="J173" i="2"/>
  <c r="J172" i="2"/>
  <c r="J171" i="2"/>
  <c r="I170" i="2"/>
  <c r="J170" i="2" s="1"/>
  <c r="J169" i="2"/>
  <c r="J165" i="2"/>
  <c r="J164" i="2"/>
  <c r="J163" i="2"/>
  <c r="J162" i="2"/>
  <c r="J161" i="2"/>
  <c r="J160" i="2"/>
  <c r="J159" i="2"/>
  <c r="J124" i="2"/>
  <c r="I124" i="2"/>
  <c r="J123" i="2"/>
  <c r="I123" i="2"/>
  <c r="J96" i="2"/>
  <c r="I96" i="2"/>
</calcChain>
</file>

<file path=xl/sharedStrings.xml><?xml version="1.0" encoding="utf-8"?>
<sst xmlns="http://schemas.openxmlformats.org/spreadsheetml/2006/main" count="117603" uniqueCount="109674">
  <si>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</si>
  <si>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</si>
  <si>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</si>
  <si>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</si>
  <si>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</si>
  <si>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</si>
  <si>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</si>
  <si>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</si>
  <si>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</si>
  <si>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</si>
  <si>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</si>
  <si>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</si>
  <si>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</si>
  <si>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</si>
  <si>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</si>
  <si>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</si>
  <si>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</si>
  <si>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</si>
  <si>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</si>
  <si>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Meses</t>
  </si>
  <si>
    <t>10101502</t>
  </si>
  <si>
    <t>Perros</t>
  </si>
  <si>
    <t>CO-AMA</t>
  </si>
  <si>
    <t>Amazonas</t>
  </si>
  <si>
    <t>CCE-03</t>
  </si>
  <si>
    <t>Concurso de méritos con precalificación</t>
  </si>
  <si>
    <t>Años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</si>
  <si>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</si>
  <si>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</si>
  <si>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</si>
  <si>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</si>
  <si>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</si>
  <si>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</si>
  <si>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</si>
  <si>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</si>
  <si>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</si>
  <si>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</si>
  <si>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</si>
  <si>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</si>
  <si>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</si>
  <si>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</si>
  <si>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</si>
  <si>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</si>
  <si>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</si>
  <si>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</si>
  <si>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</si>
  <si>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Recursos propios</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</si>
  <si>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</si>
  <si>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</si>
  <si>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</si>
  <si>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</si>
  <si>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</si>
  <si>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</si>
  <si>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</si>
  <si>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</si>
  <si>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</si>
  <si>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</si>
  <si>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</si>
  <si>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</si>
  <si>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</si>
  <si>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</si>
  <si>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</si>
  <si>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</si>
  <si>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</si>
  <si>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</si>
  <si>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</si>
  <si>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</si>
  <si>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</si>
  <si>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</si>
  <si>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</si>
  <si>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</si>
  <si>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</si>
  <si>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</si>
  <si>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</si>
  <si>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</si>
  <si>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</si>
  <si>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</si>
  <si>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</si>
  <si>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</si>
  <si>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</si>
  <si>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</si>
  <si>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</si>
  <si>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</si>
  <si>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</si>
  <si>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</si>
  <si>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</si>
  <si>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</si>
  <si>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</si>
  <si>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</si>
  <si>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</si>
  <si>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</si>
  <si>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</si>
  <si>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</si>
  <si>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</si>
  <si>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</si>
  <si>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</si>
  <si>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</si>
  <si>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</si>
  <si>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</si>
  <si>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</si>
  <si>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</si>
  <si>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</si>
  <si>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</si>
  <si>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</si>
  <si>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</si>
  <si>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</si>
  <si>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</si>
  <si>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</si>
  <si>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</si>
  <si>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</si>
  <si>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</si>
  <si>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</si>
  <si>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</si>
  <si>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</si>
  <si>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</si>
  <si>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</si>
  <si>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</si>
  <si>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</si>
  <si>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</si>
  <si>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</si>
  <si>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</si>
  <si>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</si>
  <si>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</si>
  <si>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</si>
  <si>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</si>
  <si>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</si>
  <si>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</si>
  <si>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</si>
  <si>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</si>
  <si>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</si>
  <si>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</si>
  <si>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</si>
  <si>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</si>
  <si>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</si>
  <si>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</si>
  <si>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</si>
  <si>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</si>
  <si>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</si>
  <si>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</si>
  <si>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</si>
  <si>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</si>
  <si>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</si>
  <si>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</si>
  <si>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</si>
  <si>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</si>
  <si>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</si>
  <si>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</si>
  <si>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</si>
  <si>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</si>
  <si>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</si>
  <si>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</si>
  <si>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</si>
  <si>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</si>
  <si>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</si>
  <si>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</si>
  <si>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</si>
  <si>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</si>
  <si>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</si>
  <si>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</si>
  <si>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</si>
  <si>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</si>
  <si>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</si>
  <si>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</si>
  <si>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</si>
  <si>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</si>
  <si>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</si>
  <si>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</si>
  <si>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</si>
  <si>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</si>
  <si>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</si>
  <si>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</si>
  <si>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</si>
  <si>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</si>
  <si>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</si>
  <si>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</si>
  <si>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</si>
  <si>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</si>
  <si>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</si>
  <si>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</si>
  <si>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</si>
  <si>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</si>
  <si>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</si>
  <si>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</si>
  <si>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</si>
  <si>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</si>
  <si>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</si>
  <si>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</si>
  <si>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</si>
  <si>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</si>
  <si>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</si>
  <si>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</si>
  <si>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</si>
  <si>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</si>
  <si>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</si>
  <si>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</si>
  <si>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</si>
  <si>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</si>
  <si>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</si>
  <si>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</si>
  <si>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</si>
  <si>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</si>
  <si>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</si>
  <si>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</si>
  <si>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</si>
  <si>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</si>
  <si>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</si>
  <si>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</si>
  <si>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</si>
  <si>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</si>
  <si>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</si>
  <si>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</si>
  <si>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</si>
  <si>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</si>
  <si>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</si>
  <si>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</si>
  <si>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</si>
  <si>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</si>
  <si>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</si>
  <si>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</si>
  <si>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</si>
  <si>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</si>
  <si>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</si>
  <si>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</si>
  <si>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</si>
  <si>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</si>
  <si>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</si>
  <si>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</si>
  <si>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</si>
  <si>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</si>
  <si>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</si>
  <si>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</si>
  <si>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</si>
  <si>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</si>
  <si>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</si>
  <si>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</si>
  <si>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</si>
  <si>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</si>
  <si>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</si>
  <si>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</si>
  <si>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</si>
  <si>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</si>
  <si>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</si>
  <si>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</si>
  <si>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</si>
  <si>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</si>
  <si>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</si>
  <si>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</si>
  <si>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</si>
  <si>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</si>
  <si>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</si>
  <si>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</si>
  <si>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</si>
  <si>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</si>
  <si>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</si>
  <si>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</si>
  <si>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</si>
  <si>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</si>
  <si>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</si>
  <si>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</si>
  <si>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</si>
  <si>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</si>
  <si>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</si>
  <si>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</si>
  <si>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</si>
  <si>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</si>
  <si>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</si>
  <si>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</si>
  <si>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</si>
  <si>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</si>
  <si>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</si>
  <si>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</si>
  <si>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</si>
  <si>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</si>
  <si>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</si>
  <si>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</si>
  <si>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</si>
  <si>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</si>
  <si>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</si>
  <si>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</si>
  <si>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</si>
  <si>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</si>
  <si>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</si>
  <si>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</si>
  <si>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</si>
  <si>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</si>
  <si>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</si>
  <si>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</si>
  <si>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</si>
  <si>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</si>
  <si>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</si>
  <si>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</si>
  <si>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</si>
  <si>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</si>
  <si>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</si>
  <si>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</si>
  <si>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</si>
  <si>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</si>
  <si>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</si>
  <si>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</si>
  <si>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</si>
  <si>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</si>
  <si>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</si>
  <si>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</si>
  <si>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</si>
  <si>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</si>
  <si>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</si>
  <si>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</si>
  <si>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</si>
  <si>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</si>
  <si>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</si>
  <si>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</si>
  <si>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</si>
  <si>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</si>
  <si>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</si>
  <si>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</si>
  <si>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</si>
  <si>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</si>
  <si>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</si>
  <si>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</si>
  <si>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</si>
  <si>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</si>
  <si>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</si>
  <si>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</si>
  <si>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</si>
  <si>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</si>
  <si>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</si>
  <si>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</si>
  <si>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</si>
  <si>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</si>
  <si>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</si>
  <si>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</si>
  <si>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</si>
  <si>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</si>
  <si>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</si>
  <si>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</si>
  <si>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</si>
  <si>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</si>
  <si>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</si>
  <si>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</si>
  <si>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</si>
  <si>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</si>
  <si>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</si>
  <si>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</si>
  <si>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</si>
  <si>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</si>
  <si>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</si>
  <si>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</si>
  <si>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</si>
  <si>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</si>
  <si>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</si>
  <si>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</si>
  <si>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</si>
  <si>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</si>
  <si>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</si>
  <si>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</si>
  <si>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</si>
  <si>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</si>
  <si>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</si>
  <si>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</si>
  <si>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</si>
  <si>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</si>
  <si>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</si>
  <si>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</si>
  <si>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</si>
  <si>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</si>
  <si>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</si>
  <si>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</si>
  <si>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</si>
  <si>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</si>
  <si>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</si>
  <si>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</si>
  <si>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</si>
  <si>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</si>
  <si>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</si>
  <si>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</si>
  <si>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</si>
  <si>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</si>
  <si>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</si>
  <si>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</si>
  <si>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</si>
  <si>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</si>
  <si>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</si>
  <si>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</si>
  <si>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</si>
  <si>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</si>
  <si>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</si>
  <si>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</si>
  <si>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</si>
  <si>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</si>
  <si>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</si>
  <si>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</si>
  <si>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</si>
  <si>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</si>
  <si>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</si>
  <si>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</si>
  <si>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</si>
  <si>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</si>
  <si>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</si>
  <si>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</si>
  <si>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</si>
  <si>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</si>
  <si>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</si>
  <si>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</si>
  <si>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</si>
  <si>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</si>
  <si>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</si>
  <si>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</si>
  <si>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</si>
  <si>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</si>
  <si>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</si>
  <si>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</si>
  <si>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</si>
  <si>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</si>
  <si>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</si>
  <si>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</si>
  <si>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</si>
  <si>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</si>
  <si>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</si>
  <si>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</si>
  <si>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</si>
  <si>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</si>
  <si>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</si>
  <si>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</si>
  <si>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</si>
  <si>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</si>
  <si>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</si>
  <si>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</si>
  <si>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</si>
  <si>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</si>
  <si>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</si>
  <si>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</si>
  <si>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</si>
  <si>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</si>
  <si>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</si>
  <si>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</si>
  <si>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</si>
  <si>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</si>
  <si>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</si>
  <si>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</si>
  <si>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</si>
  <si>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</si>
  <si>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</si>
  <si>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</si>
  <si>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</si>
  <si>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</si>
  <si>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</si>
  <si>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</si>
  <si>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</si>
  <si>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</si>
  <si>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</si>
  <si>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</si>
  <si>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</si>
  <si>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</si>
  <si>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</si>
  <si>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</si>
  <si>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</si>
  <si>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</si>
  <si>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</si>
  <si>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</si>
  <si>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</si>
  <si>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</si>
  <si>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</si>
  <si>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</si>
  <si>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</si>
  <si>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</si>
  <si>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</si>
  <si>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</si>
  <si>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</si>
  <si>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</si>
  <si>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</si>
  <si>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</si>
  <si>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</si>
  <si>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</si>
  <si>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</si>
  <si>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</si>
  <si>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</si>
  <si>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</si>
  <si>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</si>
  <si>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</si>
  <si>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</si>
  <si>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</si>
  <si>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</si>
  <si>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</si>
  <si>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</si>
  <si>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</si>
  <si>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</si>
  <si>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</si>
  <si>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</si>
  <si>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</si>
  <si>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</si>
  <si>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</si>
  <si>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</si>
  <si>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</si>
  <si>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</si>
  <si>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</si>
  <si>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</si>
  <si>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</si>
  <si>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</si>
  <si>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</si>
  <si>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</si>
  <si>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</si>
  <si>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</si>
  <si>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</si>
  <si>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</si>
  <si>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</si>
  <si>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</si>
  <si>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</si>
  <si>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</si>
  <si>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</si>
  <si>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</si>
  <si>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</si>
  <si>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</si>
  <si>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</si>
  <si>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</si>
  <si>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</si>
  <si>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</si>
  <si>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</si>
  <si>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</si>
  <si>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</si>
  <si>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</si>
  <si>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</si>
  <si>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</si>
  <si>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</si>
  <si>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</si>
  <si>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</si>
  <si>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</si>
  <si>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</si>
  <si>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</si>
  <si>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</si>
  <si>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</si>
  <si>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</si>
  <si>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</si>
  <si>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</si>
  <si>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</si>
  <si>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</si>
  <si>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</si>
  <si>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</si>
  <si>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</si>
  <si>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</si>
  <si>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</si>
  <si>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</si>
  <si>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</si>
  <si>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</si>
  <si>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</si>
  <si>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</si>
  <si>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</si>
  <si>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</si>
  <si>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</si>
  <si>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</si>
  <si>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</si>
  <si>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</si>
  <si>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</si>
  <si>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</si>
  <si>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</si>
  <si>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</si>
  <si>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</si>
  <si>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</si>
  <si>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</si>
  <si>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</si>
  <si>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</si>
  <si>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</si>
  <si>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</si>
  <si>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</si>
  <si>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</si>
  <si>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</si>
  <si>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</si>
  <si>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</si>
  <si>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</si>
  <si>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</si>
  <si>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</si>
  <si>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</si>
  <si>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</si>
  <si>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</si>
  <si>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</si>
  <si>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</si>
  <si>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</si>
  <si>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</si>
  <si>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</si>
  <si>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</si>
  <si>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</si>
  <si>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</si>
  <si>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</si>
  <si>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</si>
  <si>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</si>
  <si>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</si>
  <si>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</si>
  <si>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</si>
  <si>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</si>
  <si>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</si>
  <si>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</si>
  <si>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</si>
  <si>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</si>
  <si>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</si>
  <si>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</si>
  <si>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</si>
  <si>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</si>
  <si>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</si>
  <si>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</si>
  <si>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</si>
  <si>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</si>
  <si>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</si>
  <si>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</si>
  <si>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</si>
  <si>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</si>
  <si>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</si>
  <si>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</si>
  <si>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</si>
  <si>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</si>
  <si>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</si>
  <si>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</si>
  <si>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</si>
  <si>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</si>
  <si>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</si>
  <si>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</si>
  <si>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</si>
  <si>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</si>
  <si>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</si>
  <si>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</si>
  <si>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</si>
  <si>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</si>
  <si>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</si>
  <si>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</si>
  <si>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</si>
  <si>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</si>
  <si>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</si>
  <si>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</si>
  <si>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</si>
  <si>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</si>
  <si>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</si>
  <si>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</si>
  <si>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</si>
  <si>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</si>
  <si>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</si>
  <si>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</si>
  <si>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</si>
  <si>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</si>
  <si>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</si>
  <si>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</si>
  <si>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</si>
  <si>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</si>
  <si>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</si>
  <si>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</si>
  <si>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</si>
  <si>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</si>
  <si>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</si>
  <si>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</si>
  <si>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</si>
  <si>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</si>
  <si>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</si>
  <si>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</si>
  <si>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</si>
  <si>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</si>
  <si>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</si>
  <si>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</si>
  <si>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</si>
  <si>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</si>
  <si>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</si>
  <si>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</si>
  <si>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</si>
  <si>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</si>
  <si>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</si>
  <si>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</si>
  <si>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</si>
  <si>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</si>
  <si>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</si>
  <si>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</si>
  <si>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</si>
  <si>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</si>
  <si>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</si>
  <si>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</si>
  <si>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</si>
  <si>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</si>
  <si>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</si>
  <si>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</si>
  <si>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</si>
  <si>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</si>
  <si>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</si>
  <si>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</si>
  <si>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</si>
  <si>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</si>
  <si>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</si>
  <si>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</si>
  <si>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</si>
  <si>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</si>
  <si>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</si>
  <si>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</si>
  <si>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</si>
  <si>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</si>
  <si>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</si>
  <si>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</si>
  <si>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</si>
  <si>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</si>
  <si>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</si>
  <si>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</si>
  <si>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</si>
  <si>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</si>
  <si>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</si>
  <si>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</si>
  <si>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</si>
  <si>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</si>
  <si>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</si>
  <si>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</si>
  <si>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</si>
  <si>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</si>
  <si>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</si>
  <si>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</si>
  <si>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</si>
  <si>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</si>
  <si>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</si>
  <si>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</si>
  <si>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</si>
  <si>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</si>
  <si>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</si>
  <si>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</si>
  <si>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</si>
  <si>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</si>
  <si>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</si>
  <si>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</si>
  <si>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</si>
  <si>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</si>
  <si>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</si>
  <si>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</si>
  <si>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</si>
  <si>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</si>
  <si>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</si>
  <si>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</si>
  <si>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</si>
  <si>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</si>
  <si>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</si>
  <si>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</si>
  <si>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</si>
  <si>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</si>
  <si>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</si>
  <si>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</si>
  <si>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</si>
  <si>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</si>
  <si>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</si>
  <si>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</si>
  <si>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</si>
  <si>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</si>
  <si>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</si>
  <si>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</si>
  <si>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</si>
  <si>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</si>
  <si>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</si>
  <si>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</si>
  <si>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</si>
  <si>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</si>
  <si>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</si>
  <si>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</si>
  <si>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</si>
  <si>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</si>
  <si>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</si>
  <si>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</si>
  <si>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</si>
  <si>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</si>
  <si>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</si>
  <si>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</si>
  <si>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</si>
  <si>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</si>
  <si>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</si>
  <si>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</si>
  <si>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</si>
  <si>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</si>
  <si>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</si>
  <si>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</si>
  <si>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</si>
  <si>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</si>
  <si>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</si>
  <si>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</si>
  <si>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</si>
  <si>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</si>
  <si>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</si>
  <si>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</si>
  <si>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</si>
  <si>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</si>
  <si>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</si>
  <si>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</si>
  <si>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</si>
  <si>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</si>
  <si>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</si>
  <si>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</si>
  <si>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</si>
  <si>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</si>
  <si>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</si>
  <si>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</si>
  <si>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</si>
  <si>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</si>
  <si>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</si>
  <si>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</si>
  <si>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</si>
  <si>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</si>
  <si>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</si>
  <si>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</si>
  <si>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</si>
  <si>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</si>
  <si>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</si>
  <si>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</si>
  <si>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</si>
  <si>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</si>
  <si>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</si>
  <si>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</si>
  <si>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</si>
  <si>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</si>
  <si>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</si>
  <si>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</si>
  <si>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</si>
  <si>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</si>
  <si>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</si>
  <si>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</si>
  <si>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</si>
  <si>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</si>
  <si>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</si>
  <si>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</si>
  <si>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</si>
  <si>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</si>
  <si>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</si>
  <si>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</si>
  <si>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</si>
  <si>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</si>
  <si>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</si>
  <si>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</si>
  <si>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</si>
  <si>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</si>
  <si>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</si>
  <si>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</si>
  <si>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</si>
  <si>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</si>
  <si>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</si>
  <si>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</si>
  <si>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</si>
  <si>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</si>
  <si>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</si>
  <si>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</si>
  <si>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</si>
  <si>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</si>
  <si>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</si>
  <si>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</si>
  <si>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</si>
  <si>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</si>
  <si>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</si>
  <si>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</si>
  <si>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</si>
  <si>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</si>
  <si>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</si>
  <si>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</si>
  <si>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</si>
  <si>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</si>
  <si>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</si>
  <si>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</si>
  <si>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</si>
  <si>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</si>
  <si>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</si>
  <si>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</si>
  <si>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</si>
  <si>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</si>
  <si>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</si>
  <si>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</si>
  <si>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</si>
  <si>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</si>
  <si>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</si>
  <si>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</si>
  <si>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</si>
  <si>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</si>
  <si>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</si>
  <si>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</si>
  <si>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</si>
  <si>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</si>
  <si>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</si>
  <si>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</si>
  <si>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</si>
  <si>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</si>
  <si>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</si>
  <si>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</si>
  <si>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</si>
  <si>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</si>
  <si>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</si>
  <si>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</si>
  <si>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</si>
  <si>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</si>
  <si>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</si>
  <si>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</si>
  <si>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</si>
  <si>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</si>
  <si>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</si>
  <si>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</si>
  <si>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</si>
  <si>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</si>
  <si>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</si>
  <si>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</si>
  <si>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</si>
  <si>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</si>
  <si>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</si>
  <si>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</si>
  <si>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</si>
  <si>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</si>
  <si>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</si>
  <si>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</si>
  <si>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</si>
  <si>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</si>
  <si>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</si>
  <si>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</si>
  <si>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</si>
  <si>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</si>
  <si>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</si>
  <si>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</si>
  <si>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</si>
  <si>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</si>
  <si>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</si>
  <si>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</si>
  <si>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</si>
  <si>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</si>
  <si>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</si>
  <si>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</si>
  <si>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</si>
  <si>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</si>
  <si>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</si>
  <si>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</si>
  <si>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</si>
  <si>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</si>
  <si>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</si>
  <si>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</si>
  <si>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</si>
  <si>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</si>
  <si>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</si>
  <si>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</si>
  <si>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</si>
  <si>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</si>
  <si>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</si>
  <si>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</si>
  <si>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</si>
  <si>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</si>
  <si>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</si>
  <si>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</si>
  <si>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</si>
  <si>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</si>
  <si>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</si>
  <si>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</si>
  <si>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</si>
  <si>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</si>
  <si>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</si>
  <si>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</si>
  <si>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</si>
  <si>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</si>
  <si>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</si>
  <si>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</si>
  <si>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</si>
  <si>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</si>
  <si>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</si>
  <si>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</si>
  <si>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</si>
  <si>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</si>
  <si>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</si>
  <si>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</si>
  <si>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</si>
  <si>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</si>
  <si>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</si>
  <si>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</si>
  <si>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</si>
  <si>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</si>
  <si>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</si>
  <si>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</si>
  <si>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</si>
  <si>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</si>
  <si>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</si>
  <si>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</si>
  <si>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</si>
  <si>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</si>
  <si>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</si>
  <si>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</si>
  <si>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</si>
  <si>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</si>
  <si>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</si>
  <si>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</si>
  <si>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</si>
  <si>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</si>
  <si>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</si>
  <si>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</si>
  <si>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</si>
  <si>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</si>
  <si>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</si>
  <si>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</si>
  <si>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</si>
  <si>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</si>
  <si>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</si>
  <si>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</si>
  <si>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</si>
  <si>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</si>
  <si>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</si>
  <si>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</si>
  <si>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</si>
  <si>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</si>
  <si>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</si>
  <si>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</si>
  <si>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</si>
  <si>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</si>
  <si>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</si>
  <si>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</si>
  <si>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</si>
  <si>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</si>
  <si>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</si>
  <si>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</si>
  <si>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</si>
  <si>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</si>
  <si>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</si>
  <si>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</si>
  <si>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</si>
  <si>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</si>
  <si>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</si>
  <si>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</si>
  <si>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</si>
  <si>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</si>
  <si>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</si>
  <si>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</si>
  <si>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</si>
  <si>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</si>
  <si>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</si>
  <si>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</si>
  <si>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</si>
  <si>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</si>
  <si>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</si>
  <si>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</si>
  <si>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</si>
  <si>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</si>
  <si>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</si>
  <si>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</si>
  <si>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</si>
  <si>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</si>
  <si>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</si>
  <si>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</si>
  <si>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</si>
  <si>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</si>
  <si>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</si>
  <si>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</si>
  <si>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</si>
  <si>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</si>
  <si>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</si>
  <si>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</si>
  <si>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</si>
  <si>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</si>
  <si>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</si>
  <si>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</si>
  <si>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</si>
  <si>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</si>
  <si>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</si>
  <si>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</si>
  <si>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</si>
  <si>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</si>
  <si>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</si>
  <si>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</si>
  <si>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</si>
  <si>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</si>
  <si>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</si>
  <si>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</si>
  <si>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</si>
  <si>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</si>
  <si>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</si>
  <si>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</si>
  <si>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</si>
  <si>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</si>
  <si>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</si>
  <si>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</si>
  <si>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</si>
  <si>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</si>
  <si>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</si>
  <si>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</si>
  <si>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</si>
  <si>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</si>
  <si>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</si>
  <si>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</si>
  <si>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</si>
  <si>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</si>
  <si>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</si>
  <si>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</si>
  <si>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</si>
  <si>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</si>
  <si>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</si>
  <si>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</si>
  <si>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</si>
  <si>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</si>
  <si>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</si>
  <si>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</si>
  <si>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</si>
  <si>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</si>
  <si>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</si>
  <si>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</si>
  <si>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</si>
  <si>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</si>
  <si>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</si>
  <si>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</si>
  <si>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</si>
  <si>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</si>
  <si>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</si>
  <si>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</si>
  <si>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</si>
  <si>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</si>
  <si>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</si>
  <si>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</si>
  <si>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</si>
  <si>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</si>
  <si>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</si>
  <si>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</si>
  <si>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</si>
  <si>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</si>
  <si>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</si>
  <si>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</si>
  <si>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</si>
  <si>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</si>
  <si>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</si>
  <si>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</si>
  <si>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</si>
  <si>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</si>
  <si>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</si>
  <si>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</si>
  <si>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</si>
  <si>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</si>
  <si>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</si>
  <si>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</si>
  <si>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</si>
  <si>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</si>
  <si>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</si>
  <si>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</si>
  <si>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</si>
  <si>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</si>
  <si>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</si>
  <si>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</si>
  <si>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</si>
  <si>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</si>
  <si>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</si>
  <si>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</si>
  <si>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</si>
  <si>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</si>
  <si>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</si>
  <si>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</si>
  <si>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</si>
  <si>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</si>
  <si>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</si>
  <si>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</si>
  <si>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</si>
  <si>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</si>
  <si>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</si>
  <si>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</si>
  <si>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</si>
  <si>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</si>
  <si>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</si>
  <si>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</si>
  <si>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</si>
  <si>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</si>
  <si>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</si>
  <si>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</si>
  <si>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</si>
  <si>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</si>
  <si>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</si>
  <si>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</si>
  <si>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</si>
  <si>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</si>
  <si>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</si>
  <si>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</si>
  <si>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</si>
  <si>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</si>
  <si>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</si>
  <si>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</si>
  <si>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</si>
  <si>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</si>
  <si>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</si>
  <si>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</si>
  <si>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</si>
  <si>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</si>
  <si>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</si>
  <si>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</si>
  <si>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</si>
  <si>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</si>
  <si>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</si>
  <si>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</si>
  <si>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</si>
  <si>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</si>
  <si>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</si>
  <si>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</si>
  <si>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</si>
  <si>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</si>
  <si>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</si>
  <si>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</si>
  <si>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</si>
  <si>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</si>
  <si>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</si>
  <si>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</si>
  <si>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</si>
  <si>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</si>
  <si>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</si>
  <si>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</si>
  <si>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</si>
  <si>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</si>
  <si>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</si>
  <si>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</si>
  <si>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</si>
  <si>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</si>
  <si>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</si>
  <si>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</si>
  <si>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</si>
  <si>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</si>
  <si>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</si>
  <si>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</si>
  <si>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</si>
  <si>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</si>
  <si>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</si>
  <si>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</si>
  <si>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</si>
  <si>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</si>
  <si>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</si>
  <si>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</si>
  <si>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</si>
  <si>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</si>
  <si>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</si>
  <si>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</si>
  <si>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</si>
  <si>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</si>
  <si>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</si>
  <si>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</si>
  <si>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</si>
  <si>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</si>
  <si>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</si>
  <si>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</si>
  <si>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</si>
  <si>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</si>
  <si>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</si>
  <si>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</si>
  <si>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</si>
  <si>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</si>
  <si>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</si>
  <si>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</si>
  <si>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</si>
  <si>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</si>
  <si>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</si>
  <si>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</si>
  <si>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</si>
  <si>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</si>
  <si>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</si>
  <si>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</si>
  <si>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</si>
  <si>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</si>
  <si>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</si>
  <si>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</si>
  <si>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</si>
  <si>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</si>
  <si>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</si>
  <si>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</si>
  <si>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</si>
  <si>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</si>
  <si>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</si>
  <si>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</si>
  <si>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</si>
  <si>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</si>
  <si>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</si>
  <si>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</si>
  <si>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</si>
  <si>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</si>
  <si>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</si>
  <si>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</si>
  <si>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</si>
  <si>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</si>
  <si>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</si>
  <si>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</si>
  <si>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</si>
  <si>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</si>
  <si>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</si>
  <si>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</si>
  <si>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</si>
  <si>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</si>
  <si>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</si>
  <si>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</si>
  <si>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</si>
  <si>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</si>
  <si>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</si>
  <si>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</si>
  <si>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</si>
  <si>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</si>
  <si>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</si>
  <si>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</si>
  <si>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</si>
  <si>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</si>
  <si>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</si>
  <si>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</si>
  <si>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</si>
  <si>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</si>
  <si>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</si>
  <si>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</si>
  <si>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</si>
  <si>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</si>
  <si>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</si>
  <si>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</si>
  <si>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</si>
  <si>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</si>
  <si>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</si>
  <si>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</si>
  <si>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</si>
  <si>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</si>
  <si>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</si>
  <si>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</si>
  <si>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</si>
  <si>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</si>
  <si>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</si>
  <si>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</si>
  <si>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</si>
  <si>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</si>
  <si>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</si>
  <si>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</si>
  <si>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</si>
  <si>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</si>
  <si>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</si>
  <si>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</si>
  <si>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</si>
  <si>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</si>
  <si>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</si>
  <si>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</si>
  <si>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</si>
  <si>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</si>
  <si>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</si>
  <si>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</si>
  <si>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</si>
  <si>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</si>
  <si>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</si>
  <si>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</si>
  <si>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</si>
  <si>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</si>
  <si>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</si>
  <si>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</si>
  <si>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</si>
  <si>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</si>
  <si>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</si>
  <si>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</si>
  <si>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</si>
  <si>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</si>
  <si>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</si>
  <si>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</si>
  <si>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</si>
  <si>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</si>
  <si>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</si>
  <si>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</si>
  <si>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</si>
  <si>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</si>
  <si>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</si>
  <si>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</si>
  <si>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</si>
  <si>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</si>
  <si>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</si>
  <si>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</si>
  <si>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</si>
  <si>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</si>
  <si>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</si>
  <si>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</si>
  <si>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</si>
  <si>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</si>
  <si>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</si>
  <si>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</si>
  <si>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</si>
  <si>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</si>
  <si>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</si>
  <si>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</si>
  <si>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</si>
  <si>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</si>
  <si>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</si>
  <si>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</si>
  <si>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</si>
  <si>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</si>
  <si>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</si>
  <si>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</si>
  <si>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</si>
  <si>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</si>
  <si>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</si>
  <si>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</si>
  <si>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</si>
  <si>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</si>
  <si>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</si>
  <si>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</si>
  <si>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</si>
  <si>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</si>
  <si>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</si>
  <si>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</si>
  <si>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</si>
  <si>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</si>
  <si>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</si>
  <si>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</si>
  <si>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</si>
  <si>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</si>
  <si>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</si>
  <si>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</si>
  <si>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</si>
  <si>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</si>
  <si>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</si>
  <si>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</si>
  <si>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</si>
  <si>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</si>
  <si>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</si>
  <si>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</si>
  <si>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</si>
  <si>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</si>
  <si>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</si>
  <si>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</si>
  <si>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</si>
  <si>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</si>
  <si>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</si>
  <si>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</si>
  <si>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</si>
  <si>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</si>
  <si>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</si>
  <si>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</si>
  <si>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</si>
  <si>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</si>
  <si>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</si>
  <si>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</si>
  <si>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</si>
  <si>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</si>
  <si>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</si>
  <si>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</si>
  <si>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</si>
  <si>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</si>
  <si>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</si>
  <si>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</si>
  <si>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</si>
  <si>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</si>
  <si>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</si>
  <si>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</si>
  <si>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</si>
  <si>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</si>
  <si>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</si>
  <si>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</si>
  <si>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</si>
  <si>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</si>
  <si>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</si>
  <si>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</si>
  <si>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</si>
  <si>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</si>
  <si>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</si>
  <si>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</si>
  <si>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</si>
  <si>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</si>
  <si>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</si>
  <si>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</si>
  <si>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</si>
  <si>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</si>
  <si>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</si>
  <si>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</si>
  <si>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</si>
  <si>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</si>
  <si>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</si>
  <si>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</si>
  <si>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</si>
  <si>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</si>
  <si>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</si>
  <si>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</si>
  <si>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</si>
  <si>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</si>
  <si>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</si>
  <si>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</si>
  <si>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</si>
  <si>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</si>
  <si>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</si>
  <si>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</si>
  <si>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</si>
  <si>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</si>
  <si>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</si>
  <si>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</si>
  <si>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</si>
  <si>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</si>
  <si>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</si>
  <si>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</si>
  <si>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</si>
  <si>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</si>
  <si>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</si>
  <si>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</si>
  <si>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</si>
  <si>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</si>
  <si>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</si>
  <si>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</si>
  <si>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</si>
  <si>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</si>
  <si>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</si>
  <si>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</si>
  <si>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</si>
  <si>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</si>
  <si>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</si>
  <si>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</si>
  <si>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</si>
  <si>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</si>
  <si>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</si>
  <si>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</si>
  <si>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</si>
  <si>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</si>
  <si>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</si>
  <si>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</si>
  <si>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</si>
  <si>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</si>
  <si>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</si>
  <si>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</si>
  <si>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</si>
  <si>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</si>
  <si>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</si>
  <si>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</si>
  <si>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</si>
  <si>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</si>
  <si>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</si>
  <si>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</si>
  <si>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</si>
  <si>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</si>
  <si>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</si>
  <si>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</si>
  <si>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</si>
  <si>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</si>
  <si>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</si>
  <si>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</si>
  <si>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</si>
  <si>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</si>
  <si>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</si>
  <si>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</si>
  <si>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</si>
  <si>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</si>
  <si>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</si>
  <si>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</si>
  <si>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</si>
  <si>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</si>
  <si>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</si>
  <si>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</si>
  <si>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</si>
  <si>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</si>
  <si>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</si>
  <si>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</si>
  <si>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</si>
  <si>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</si>
  <si>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</si>
  <si>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</si>
  <si>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</si>
  <si>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</si>
  <si>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</si>
  <si>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</si>
  <si>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</si>
  <si>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</si>
  <si>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</si>
  <si>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</si>
  <si>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</si>
  <si>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</si>
  <si>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</si>
  <si>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</si>
  <si>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</si>
  <si>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</si>
  <si>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</si>
  <si>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</si>
  <si>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</si>
  <si>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</si>
  <si>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</si>
  <si>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</si>
  <si>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</si>
  <si>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</si>
  <si>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</si>
  <si>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</si>
  <si>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</si>
  <si>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</si>
  <si>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</si>
  <si>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</si>
  <si>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</si>
  <si>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</si>
  <si>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</si>
  <si>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</si>
  <si>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</si>
  <si>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</si>
  <si>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</si>
  <si>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</si>
  <si>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</si>
  <si>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</si>
  <si>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</si>
  <si>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</si>
  <si>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</si>
  <si>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</si>
  <si>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</si>
  <si>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</si>
  <si>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</si>
  <si>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</si>
  <si>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</si>
  <si>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</si>
  <si>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</si>
  <si>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</si>
  <si>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</si>
  <si>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</si>
  <si>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</si>
  <si>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</si>
  <si>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</si>
  <si>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</si>
  <si>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</si>
  <si>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</si>
  <si>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</si>
  <si>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</si>
  <si>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</si>
  <si>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</si>
  <si>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</si>
  <si>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</si>
  <si>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</si>
  <si>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</si>
  <si>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</si>
  <si>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</si>
  <si>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</si>
  <si>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</si>
  <si>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</si>
  <si>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</si>
  <si>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</si>
  <si>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</si>
  <si>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</si>
  <si>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</si>
  <si>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</si>
  <si>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</si>
  <si>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</si>
  <si>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</si>
  <si>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</si>
  <si>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</si>
  <si>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</si>
  <si>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</si>
  <si>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</si>
  <si>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</si>
  <si>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</si>
  <si>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</si>
  <si>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</si>
  <si>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</si>
  <si>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</si>
  <si>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</si>
  <si>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</si>
  <si>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</si>
  <si>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</si>
  <si>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</si>
  <si>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</si>
  <si>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</si>
  <si>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</si>
  <si>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</si>
  <si>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</si>
  <si>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</si>
  <si>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</si>
  <si>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</si>
  <si>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</si>
  <si>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</si>
  <si>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</si>
  <si>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</si>
  <si>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</si>
  <si>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</si>
  <si>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</si>
  <si>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</si>
  <si>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</si>
  <si>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</si>
  <si>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</si>
  <si>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</si>
  <si>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</si>
  <si>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</si>
  <si>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</si>
  <si>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</si>
  <si>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</si>
  <si>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</si>
  <si>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</si>
  <si>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</si>
  <si>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</si>
  <si>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</si>
  <si>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</si>
  <si>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</si>
  <si>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</si>
  <si>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</si>
  <si>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</si>
  <si>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</si>
  <si>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</si>
  <si>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</si>
  <si>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</si>
  <si>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</si>
  <si>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</si>
  <si>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</si>
  <si>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</si>
  <si>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</si>
  <si>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</si>
  <si>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</si>
  <si>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</si>
  <si>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</si>
  <si>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</si>
  <si>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</si>
  <si>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</si>
  <si>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</si>
  <si>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</si>
  <si>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</si>
  <si>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</si>
  <si>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</si>
  <si>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</si>
  <si>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</si>
  <si>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</si>
  <si>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</si>
  <si>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</si>
  <si>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</si>
  <si>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</si>
  <si>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</si>
  <si>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</si>
  <si>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</si>
  <si>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</si>
  <si>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</si>
  <si>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</si>
  <si>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</si>
  <si>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</si>
  <si>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</si>
  <si>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</si>
  <si>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</si>
  <si>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</si>
  <si>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</si>
  <si>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</si>
  <si>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</si>
  <si>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</si>
  <si>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</si>
  <si>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</si>
  <si>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</si>
  <si>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</si>
  <si>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</si>
  <si>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</si>
  <si>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</si>
  <si>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</si>
  <si>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</si>
  <si>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</si>
  <si>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</si>
  <si>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</si>
  <si>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</si>
  <si>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</si>
  <si>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</si>
  <si>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</si>
  <si>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</si>
  <si>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</si>
  <si>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</si>
  <si>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</si>
  <si>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</si>
  <si>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</si>
  <si>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</si>
  <si>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</si>
  <si>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</si>
  <si>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</si>
  <si>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</si>
  <si>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</si>
  <si>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</si>
  <si>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</si>
  <si>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</si>
  <si>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</si>
  <si>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</si>
  <si>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</si>
  <si>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</si>
  <si>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</si>
  <si>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</si>
  <si>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</si>
  <si>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</si>
  <si>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</si>
  <si>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</si>
  <si>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</si>
  <si>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</si>
  <si>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</si>
  <si>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</si>
  <si>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</si>
  <si>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</si>
  <si>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</si>
  <si>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</si>
  <si>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</si>
  <si>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</si>
  <si>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</si>
  <si>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</si>
  <si>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</si>
  <si>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</si>
  <si>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</si>
  <si>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</si>
  <si>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</si>
  <si>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</si>
  <si>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</si>
  <si>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</si>
  <si>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</si>
  <si>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</si>
  <si>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</si>
  <si>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</si>
  <si>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</si>
  <si>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</si>
  <si>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</si>
  <si>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</si>
  <si>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</si>
  <si>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</si>
  <si>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</si>
  <si>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</si>
  <si>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</si>
  <si>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</si>
  <si>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</si>
  <si>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</si>
  <si>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</si>
  <si>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</si>
  <si>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</si>
  <si>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</si>
  <si>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</si>
  <si>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</si>
  <si>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</si>
  <si>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</si>
  <si>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</si>
  <si>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</si>
  <si>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</si>
  <si>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</si>
  <si>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</si>
  <si>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</si>
  <si>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</si>
  <si>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</si>
  <si>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</si>
  <si>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</si>
  <si>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</si>
  <si>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</si>
  <si>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</si>
  <si>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</si>
  <si>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</si>
  <si>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</si>
  <si>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</si>
  <si>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</si>
  <si>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</si>
  <si>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</si>
  <si>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</si>
  <si>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</si>
  <si>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</si>
  <si>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</si>
  <si>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</si>
  <si>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</si>
  <si>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</si>
  <si>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</si>
  <si>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</si>
  <si>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</si>
  <si>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</si>
  <si>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</si>
  <si>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</si>
  <si>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</si>
  <si>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</si>
  <si>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</si>
  <si>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</si>
  <si>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</si>
  <si>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</si>
  <si>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</si>
  <si>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</si>
  <si>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</si>
  <si>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</si>
  <si>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</si>
  <si>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</si>
  <si>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</si>
  <si>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</si>
  <si>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</si>
  <si>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</si>
  <si>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</si>
  <si>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</si>
  <si>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</si>
  <si>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</si>
  <si>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</si>
  <si>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</si>
  <si>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</si>
  <si>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</si>
  <si>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</si>
  <si>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</si>
  <si>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</si>
  <si>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</si>
  <si>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</si>
  <si>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</si>
  <si>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</si>
  <si>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</si>
  <si>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</si>
  <si>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</si>
  <si>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</si>
  <si>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</si>
  <si>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</si>
  <si>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</si>
  <si>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</si>
  <si>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</si>
  <si>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</si>
  <si>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</si>
  <si>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</si>
  <si>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</si>
  <si>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</si>
  <si>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</si>
  <si>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</si>
  <si>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</si>
  <si>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</si>
  <si>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</si>
  <si>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</si>
  <si>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</si>
  <si>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</si>
  <si>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</si>
  <si>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</si>
  <si>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</si>
  <si>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</si>
  <si>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</si>
  <si>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</si>
  <si>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</si>
  <si>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</si>
  <si>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</si>
  <si>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</si>
  <si>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</si>
  <si>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</si>
  <si>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</si>
  <si>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</si>
  <si>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</si>
  <si>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</si>
  <si>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</si>
  <si>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</si>
  <si>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</si>
  <si>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</si>
  <si>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</si>
  <si>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</si>
  <si>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</si>
  <si>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</si>
  <si>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</si>
  <si>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</si>
  <si>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</si>
  <si>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</si>
  <si>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</si>
  <si>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</si>
  <si>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</si>
  <si>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</si>
  <si>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</si>
  <si>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</si>
  <si>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</si>
  <si>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</si>
  <si>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</si>
  <si>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</si>
  <si>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</si>
  <si>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</si>
  <si>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</si>
  <si>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</si>
  <si>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</si>
  <si>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</si>
  <si>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</si>
  <si>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</si>
  <si>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</si>
  <si>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</si>
  <si>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</si>
  <si>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</si>
  <si>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</si>
  <si>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</si>
  <si>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</si>
  <si>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</si>
  <si>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</si>
  <si>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</si>
  <si>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</si>
  <si>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</si>
  <si>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</si>
  <si>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</si>
  <si>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</si>
  <si>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</si>
  <si>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</si>
  <si>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</si>
  <si>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</si>
  <si>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</si>
  <si>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</si>
  <si>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</si>
  <si>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</si>
  <si>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</si>
  <si>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</si>
  <si>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</si>
  <si>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</si>
  <si>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</si>
  <si>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</si>
  <si>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</si>
  <si>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</si>
  <si>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</si>
  <si>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</si>
  <si>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</si>
  <si>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</si>
  <si>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</si>
  <si>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</si>
  <si>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</si>
  <si>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</si>
  <si>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</si>
  <si>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</si>
  <si>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</si>
  <si>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</si>
  <si>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</si>
  <si>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</si>
  <si>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</si>
  <si>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</si>
  <si>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</si>
  <si>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</si>
  <si>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</si>
  <si>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</si>
  <si>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</si>
  <si>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</si>
  <si>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</si>
  <si>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</si>
  <si>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</si>
  <si>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</si>
  <si>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</si>
  <si>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</si>
  <si>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</si>
  <si>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</si>
  <si>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</si>
  <si>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</si>
  <si>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</si>
  <si>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</si>
  <si>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</si>
  <si>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</si>
  <si>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</si>
  <si>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</si>
  <si>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</si>
  <si>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</si>
  <si>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</si>
  <si>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</si>
  <si>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</si>
  <si>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</si>
  <si>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</si>
  <si>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</si>
  <si>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</si>
  <si>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</si>
  <si>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</si>
  <si>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</si>
  <si>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</si>
  <si>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</si>
  <si>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</si>
  <si>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</si>
  <si>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</si>
  <si>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</si>
  <si>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</si>
  <si>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</si>
  <si>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</si>
  <si>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</si>
  <si>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</si>
  <si>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</si>
  <si>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</si>
  <si>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</si>
  <si>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</si>
  <si>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</si>
  <si>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</si>
  <si>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</si>
  <si>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</si>
  <si>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</si>
  <si>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</si>
  <si>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</si>
  <si>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</si>
  <si>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</si>
  <si>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</si>
  <si>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</si>
  <si>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</si>
  <si>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</si>
  <si>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</si>
  <si>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</si>
  <si>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</si>
  <si>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</si>
  <si>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</si>
  <si>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</si>
  <si>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</si>
  <si>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</si>
  <si>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</si>
  <si>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</si>
  <si>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</si>
  <si>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</si>
  <si>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</si>
  <si>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</si>
  <si>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</si>
  <si>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</si>
  <si>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</si>
  <si>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</si>
  <si>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</si>
  <si>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</si>
  <si>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</si>
  <si>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</si>
  <si>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</si>
  <si>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</si>
  <si>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</si>
  <si>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</si>
  <si>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</si>
  <si>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</si>
  <si>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</si>
  <si>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</si>
  <si>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</si>
  <si>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</si>
  <si>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</si>
  <si>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</si>
  <si>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</si>
  <si>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</si>
  <si>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</si>
  <si>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</si>
  <si>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</si>
  <si>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</si>
  <si>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</si>
  <si>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</si>
  <si>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</si>
  <si>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</si>
  <si>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</si>
  <si>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</si>
  <si>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</si>
  <si>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</si>
  <si>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</si>
  <si>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</si>
  <si>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</si>
  <si>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</si>
  <si>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</si>
  <si>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</si>
  <si>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</si>
  <si>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</si>
  <si>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</si>
  <si>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</si>
  <si>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</si>
  <si>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</si>
  <si>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</si>
  <si>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</si>
  <si>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</si>
  <si>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</si>
  <si>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</si>
  <si>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</si>
  <si>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</si>
  <si>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</si>
  <si>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</si>
  <si>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</si>
  <si>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</si>
  <si>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</si>
  <si>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</si>
  <si>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</si>
  <si>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</si>
  <si>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</si>
  <si>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</si>
  <si>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</si>
  <si>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</si>
  <si>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</si>
  <si>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</si>
  <si>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</si>
  <si>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</si>
  <si>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</si>
  <si>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</si>
  <si>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</si>
  <si>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</si>
  <si>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</si>
  <si>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</si>
  <si>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</si>
  <si>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</si>
  <si>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</si>
  <si>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</si>
  <si>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</si>
  <si>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</si>
  <si>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</si>
  <si>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</si>
  <si>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</si>
  <si>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</si>
  <si>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</si>
  <si>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</si>
  <si>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</si>
  <si>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</si>
  <si>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</si>
  <si>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</si>
  <si>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</si>
  <si>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</si>
  <si>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</si>
  <si>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</si>
  <si>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</si>
  <si>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</si>
  <si>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</si>
  <si>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</si>
  <si>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</si>
  <si>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</si>
  <si>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</si>
  <si>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</si>
  <si>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</si>
  <si>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</si>
  <si>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</si>
  <si>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</si>
  <si>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</si>
  <si>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</si>
  <si>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</si>
  <si>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</si>
  <si>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</si>
  <si>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</si>
  <si>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</si>
  <si>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</si>
  <si>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</si>
  <si>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</si>
  <si>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</si>
  <si>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</si>
  <si>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</si>
  <si>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</si>
  <si>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</si>
  <si>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</si>
  <si>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</si>
  <si>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</si>
  <si>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</si>
  <si>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</si>
  <si>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</si>
  <si>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</si>
  <si>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</si>
  <si>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</si>
  <si>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</si>
  <si>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</si>
  <si>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</si>
  <si>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</si>
  <si>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</si>
  <si>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</si>
  <si>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</si>
  <si>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</si>
  <si>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</si>
  <si>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</si>
  <si>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</si>
  <si>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</si>
  <si>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</si>
  <si>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</si>
  <si>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</si>
  <si>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</si>
  <si>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</si>
  <si>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</si>
  <si>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</si>
  <si>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</si>
  <si>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</si>
  <si>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</si>
  <si>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</si>
  <si>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</si>
  <si>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</si>
  <si>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</si>
  <si>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</si>
  <si>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</si>
  <si>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</si>
  <si>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</si>
  <si>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</si>
  <si>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</si>
  <si>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</si>
  <si>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</si>
  <si>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</si>
  <si>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</si>
  <si>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</si>
  <si>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</si>
  <si>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</si>
  <si>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</si>
  <si>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</si>
  <si>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</si>
  <si>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</si>
  <si>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</si>
  <si>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</si>
  <si>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</si>
  <si>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</si>
  <si>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</si>
  <si>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</si>
  <si>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</si>
  <si>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</si>
  <si>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</si>
  <si>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</si>
  <si>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</si>
  <si>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</si>
  <si>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</si>
  <si>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</si>
  <si>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</si>
  <si>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</si>
  <si>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</si>
  <si>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</si>
  <si>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</si>
  <si>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</si>
  <si>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</si>
  <si>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</si>
  <si>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</si>
  <si>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</si>
  <si>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</si>
  <si>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</si>
  <si>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</si>
  <si>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</si>
  <si>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</si>
  <si>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</si>
  <si>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</si>
  <si>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</si>
  <si>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</si>
  <si>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</si>
  <si>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</si>
  <si>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</si>
  <si>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</si>
  <si>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</si>
  <si>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</si>
  <si>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</si>
  <si>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</si>
  <si>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</si>
  <si>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</si>
  <si>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</si>
  <si>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</si>
  <si>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</si>
  <si>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</si>
  <si>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</si>
  <si>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</si>
  <si>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</si>
  <si>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</si>
  <si>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</si>
  <si>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</si>
  <si>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</si>
  <si>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</si>
  <si>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</si>
  <si>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</si>
  <si>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</si>
  <si>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</si>
  <si>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</si>
  <si>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</si>
  <si>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</si>
  <si>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</si>
  <si>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</si>
  <si>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</si>
  <si>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</si>
  <si>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</si>
  <si>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</si>
  <si>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</si>
  <si>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</si>
  <si>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</si>
  <si>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</si>
  <si>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</si>
  <si>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</si>
  <si>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</si>
  <si>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</si>
  <si>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</si>
  <si>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</si>
  <si>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</si>
  <si>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</si>
  <si>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</si>
  <si>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</si>
  <si>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</si>
  <si>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</si>
  <si>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</si>
  <si>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</si>
  <si>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</si>
  <si>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</si>
  <si>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</si>
  <si>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</si>
  <si>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</si>
  <si>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</si>
  <si>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</si>
  <si>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</si>
  <si>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</si>
  <si>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</si>
  <si>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</si>
  <si>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</si>
  <si>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</si>
  <si>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</si>
  <si>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</si>
  <si>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</si>
  <si>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</si>
  <si>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</si>
  <si>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</si>
  <si>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</si>
  <si>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</si>
  <si>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</si>
  <si>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</si>
  <si>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</si>
  <si>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</si>
  <si>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</si>
  <si>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</si>
  <si>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</si>
  <si>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</si>
  <si>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</si>
  <si>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</si>
  <si>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</si>
  <si>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</si>
  <si>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</si>
  <si>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</si>
  <si>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</si>
  <si>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</si>
  <si>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</si>
  <si>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</si>
  <si>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</si>
  <si>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</si>
  <si>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</si>
  <si>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</si>
  <si>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</si>
  <si>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</si>
  <si>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</si>
  <si>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</si>
  <si>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</si>
  <si>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</si>
  <si>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</si>
  <si>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</si>
  <si>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</si>
  <si>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</si>
  <si>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</si>
  <si>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</si>
  <si>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</si>
  <si>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</si>
  <si>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</si>
  <si>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</si>
  <si>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</si>
  <si>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</si>
  <si>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</si>
  <si>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</si>
  <si>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</si>
  <si>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</si>
  <si>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</si>
  <si>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</si>
  <si>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</si>
  <si>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</si>
  <si>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</si>
  <si>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</si>
  <si>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</si>
  <si>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</si>
  <si>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</si>
  <si>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</si>
  <si>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</si>
  <si>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</si>
  <si>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</si>
  <si>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</si>
  <si>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</si>
  <si>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</si>
  <si>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</si>
  <si>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</si>
  <si>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</si>
  <si>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</si>
  <si>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</si>
  <si>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</si>
  <si>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</si>
  <si>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</si>
  <si>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</si>
  <si>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</si>
  <si>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</si>
  <si>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</si>
  <si>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</si>
  <si>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</si>
  <si>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</si>
  <si>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</si>
  <si>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</si>
  <si>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</si>
  <si>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</si>
  <si>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</si>
  <si>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</si>
  <si>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</si>
  <si>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</si>
  <si>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</si>
  <si>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</si>
  <si>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</si>
  <si>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</si>
  <si>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</si>
  <si>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</si>
  <si>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</si>
  <si>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</si>
  <si>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</si>
  <si>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</si>
  <si>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</si>
  <si>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</si>
  <si>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</si>
  <si>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</si>
  <si>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</si>
  <si>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</si>
  <si>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</si>
  <si>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</si>
  <si>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</si>
  <si>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</si>
  <si>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</si>
  <si>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</si>
  <si>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</si>
  <si>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</si>
  <si>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</si>
  <si>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</si>
  <si>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</si>
  <si>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</si>
  <si>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</si>
  <si>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</si>
  <si>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</si>
  <si>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</si>
  <si>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</si>
  <si>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</si>
  <si>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</si>
  <si>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</si>
  <si>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</si>
  <si>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</si>
  <si>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</si>
  <si>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</si>
  <si>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</si>
  <si>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</si>
  <si>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</si>
  <si>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</si>
  <si>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</si>
  <si>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</si>
  <si>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</si>
  <si>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</si>
  <si>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</si>
  <si>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</si>
  <si>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</si>
  <si>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</si>
  <si>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</si>
  <si>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</si>
  <si>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</si>
  <si>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</si>
  <si>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</si>
  <si>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</si>
  <si>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</si>
  <si>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</si>
  <si>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</si>
  <si>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</si>
  <si>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</si>
  <si>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</si>
  <si>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</si>
  <si>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</si>
  <si>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</si>
  <si>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</si>
  <si>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</si>
  <si>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</si>
  <si>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</si>
  <si>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</si>
  <si>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</si>
  <si>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</si>
  <si>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</si>
  <si>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</si>
  <si>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</si>
  <si>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</si>
  <si>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</si>
  <si>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</si>
  <si>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</si>
  <si>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</si>
  <si>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</si>
  <si>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</si>
  <si>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</si>
  <si>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</si>
  <si>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</si>
  <si>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</si>
  <si>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</si>
  <si>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</si>
  <si>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</si>
  <si>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</si>
  <si>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</si>
  <si>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</si>
  <si>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</si>
  <si>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</si>
  <si>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</si>
  <si>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</si>
  <si>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</si>
  <si>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</si>
  <si>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</si>
  <si>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</si>
  <si>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</si>
  <si>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</si>
  <si>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</si>
  <si>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</si>
  <si>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</si>
  <si>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</si>
  <si>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</si>
  <si>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</si>
  <si>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</si>
  <si>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</si>
  <si>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</si>
  <si>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</si>
  <si>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</si>
  <si>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</si>
  <si>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</si>
  <si>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</si>
  <si>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</si>
  <si>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</si>
  <si>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</si>
  <si>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</si>
  <si>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</si>
  <si>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</si>
  <si>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</si>
  <si>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</si>
  <si>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</si>
  <si>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</si>
  <si>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</si>
  <si>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</si>
  <si>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</si>
  <si>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</si>
  <si>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</si>
  <si>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</si>
  <si>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</si>
  <si>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</si>
  <si>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</si>
  <si>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</si>
  <si>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</si>
  <si>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</si>
  <si>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</si>
  <si>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</si>
  <si>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</si>
  <si>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</si>
  <si>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</si>
  <si>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</si>
  <si>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</si>
  <si>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</si>
  <si>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</si>
  <si>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</si>
  <si>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</si>
  <si>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</si>
  <si>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</si>
  <si>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</si>
  <si>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</si>
  <si>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</si>
  <si>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</si>
  <si>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</si>
  <si>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</si>
  <si>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</si>
  <si>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</si>
  <si>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</si>
  <si>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</si>
  <si>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</si>
  <si>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</si>
  <si>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</si>
  <si>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</si>
  <si>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</si>
  <si>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</si>
  <si>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</si>
  <si>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</si>
  <si>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</si>
  <si>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</si>
  <si>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</si>
  <si>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</si>
  <si>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</si>
  <si>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</si>
  <si>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</si>
  <si>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</si>
  <si>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</si>
  <si>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</si>
  <si>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</si>
  <si>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</si>
  <si>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</si>
  <si>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</si>
  <si>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</si>
  <si>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</si>
  <si>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</si>
  <si>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</si>
  <si>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</si>
  <si>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</si>
  <si>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</si>
  <si>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</si>
  <si>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</si>
  <si>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</si>
  <si>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</si>
  <si>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</si>
  <si>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</si>
  <si>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</si>
  <si>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</si>
  <si>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</si>
  <si>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</si>
  <si>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</si>
  <si>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</si>
  <si>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</si>
  <si>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</si>
  <si>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</si>
  <si>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</si>
  <si>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</si>
  <si>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</si>
  <si>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</si>
  <si>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</si>
  <si>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</si>
  <si>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</si>
  <si>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</si>
  <si>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</si>
  <si>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</si>
  <si>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</si>
  <si>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</si>
  <si>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</si>
  <si>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</si>
  <si>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</si>
  <si>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</si>
  <si>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</si>
  <si>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</si>
  <si>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</si>
  <si>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</si>
  <si>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</si>
  <si>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</si>
  <si>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</si>
  <si>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</si>
  <si>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</si>
  <si>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</si>
  <si>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</si>
  <si>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</si>
  <si>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</si>
  <si>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</si>
  <si>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</si>
  <si>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</si>
  <si>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</si>
  <si>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</si>
  <si>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</si>
  <si>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</si>
  <si>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</si>
  <si>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</si>
  <si>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</si>
  <si>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</si>
  <si>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</si>
  <si>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</si>
  <si>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</si>
  <si>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</si>
  <si>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</si>
  <si>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</si>
  <si>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</si>
  <si>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</si>
  <si>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</si>
  <si>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</si>
  <si>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</si>
  <si>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</si>
  <si>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</si>
  <si>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</si>
  <si>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</si>
  <si>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</si>
  <si>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</si>
  <si>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</si>
  <si>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</si>
  <si>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</si>
  <si>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</si>
  <si>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</si>
  <si>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</si>
  <si>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</si>
  <si>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</si>
  <si>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</si>
  <si>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</si>
  <si>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</si>
  <si>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</si>
  <si>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</si>
  <si>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</si>
  <si>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</si>
  <si>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</si>
  <si>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</si>
  <si>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</si>
  <si>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</si>
  <si>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</si>
  <si>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</si>
  <si>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</si>
  <si>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</si>
  <si>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</si>
  <si>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</si>
  <si>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</si>
  <si>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</si>
  <si>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</si>
  <si>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</si>
  <si>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</si>
  <si>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</si>
  <si>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</si>
  <si>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</si>
  <si>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</si>
  <si>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</si>
  <si>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</si>
  <si>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</si>
  <si>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</si>
  <si>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</si>
  <si>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</si>
  <si>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</si>
  <si>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</si>
  <si>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</si>
  <si>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</si>
  <si>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</si>
  <si>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</si>
  <si>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</si>
  <si>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</si>
  <si>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</si>
  <si>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</si>
  <si>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</si>
  <si>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</si>
  <si>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</si>
  <si>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</si>
  <si>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</si>
  <si>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</si>
  <si>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</si>
  <si>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</si>
  <si>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</si>
  <si>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</si>
  <si>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</si>
  <si>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</si>
  <si>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</si>
  <si>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</si>
  <si>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</si>
  <si>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</si>
  <si>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</si>
  <si>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</si>
  <si>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</si>
  <si>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</si>
  <si>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</si>
  <si>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</si>
  <si>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</si>
  <si>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</si>
  <si>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</si>
  <si>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</si>
  <si>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</si>
  <si>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</si>
  <si>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</si>
  <si>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</si>
  <si>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</si>
  <si>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</si>
  <si>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</si>
  <si>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</si>
  <si>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</si>
  <si>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</si>
  <si>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</si>
  <si>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</si>
  <si>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</si>
  <si>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</si>
  <si>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</si>
  <si>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</si>
  <si>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</si>
  <si>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</si>
  <si>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</si>
  <si>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</si>
  <si>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</si>
  <si>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</si>
  <si>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</si>
  <si>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</si>
  <si>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</si>
  <si>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</si>
  <si>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</si>
  <si>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</si>
  <si>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</si>
  <si>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</si>
  <si>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</si>
  <si>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</si>
  <si>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</si>
  <si>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</si>
  <si>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</si>
  <si>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</si>
  <si>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</si>
  <si>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</si>
  <si>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</si>
  <si>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</si>
  <si>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</si>
  <si>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</si>
  <si>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</si>
  <si>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</si>
  <si>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</si>
  <si>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</si>
  <si>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</si>
  <si>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</si>
  <si>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</si>
  <si>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</si>
  <si>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</si>
  <si>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</si>
  <si>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</si>
  <si>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</si>
  <si>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</si>
  <si>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</si>
  <si>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</si>
  <si>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</si>
  <si>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</si>
  <si>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</si>
  <si>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</si>
  <si>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</si>
  <si>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</si>
  <si>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</si>
  <si>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</si>
  <si>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</si>
  <si>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</si>
  <si>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</si>
  <si>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</si>
  <si>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</si>
  <si>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</si>
  <si>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</si>
  <si>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</si>
  <si>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</si>
  <si>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</si>
  <si>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</si>
  <si>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</si>
  <si>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</si>
  <si>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</si>
  <si>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</si>
  <si>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</si>
  <si>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</si>
  <si>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</si>
  <si>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</si>
  <si>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</si>
  <si>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</si>
  <si>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</si>
  <si>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</si>
  <si>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</si>
  <si>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</si>
  <si>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</si>
  <si>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</si>
  <si>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</si>
  <si>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</si>
  <si>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</si>
  <si>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</si>
  <si>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</si>
  <si>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</si>
  <si>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</si>
  <si>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</si>
  <si>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</si>
  <si>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</si>
  <si>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</si>
  <si>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</si>
  <si>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</si>
  <si>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</si>
  <si>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</si>
  <si>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</si>
  <si>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</si>
  <si>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</si>
  <si>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</si>
  <si>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</si>
  <si>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</si>
  <si>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</si>
  <si>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</si>
  <si>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</si>
  <si>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</si>
  <si>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</si>
  <si>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</si>
  <si>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</si>
  <si>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</si>
  <si>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</si>
  <si>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</si>
  <si>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</si>
  <si>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</si>
  <si>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</si>
  <si>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</si>
  <si>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</si>
  <si>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</si>
  <si>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</si>
  <si>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</si>
  <si>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</si>
  <si>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</si>
  <si>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</si>
  <si>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</si>
  <si>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</si>
  <si>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</si>
  <si>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</si>
  <si>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</si>
  <si>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</si>
  <si>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</si>
  <si>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</si>
  <si>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</si>
  <si>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</si>
  <si>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</si>
  <si>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</si>
  <si>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</si>
  <si>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</si>
  <si>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</si>
  <si>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</si>
  <si>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</si>
  <si>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</si>
  <si>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</si>
  <si>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</si>
  <si>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</si>
  <si>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</si>
  <si>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</si>
  <si>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</si>
  <si>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</si>
  <si>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</si>
  <si>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</si>
  <si>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</si>
  <si>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</si>
  <si>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</si>
  <si>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</si>
  <si>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</si>
  <si>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</si>
  <si>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</si>
  <si>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</si>
  <si>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</si>
  <si>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</si>
  <si>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</si>
  <si>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</si>
  <si>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</si>
  <si>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</si>
  <si>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</si>
  <si>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</si>
  <si>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</si>
  <si>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</si>
  <si>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</si>
  <si>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</si>
  <si>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</si>
  <si>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</si>
  <si>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</si>
  <si>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</si>
  <si>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</si>
  <si>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</si>
  <si>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</si>
  <si>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</si>
  <si>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</si>
  <si>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</si>
  <si>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</si>
  <si>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</si>
  <si>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</si>
  <si>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</si>
  <si>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</si>
  <si>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</si>
  <si>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</si>
  <si>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</si>
  <si>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</si>
  <si>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</si>
  <si>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</si>
  <si>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</si>
  <si>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</si>
  <si>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</si>
  <si>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</si>
  <si>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</si>
  <si>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</si>
  <si>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</si>
  <si>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</si>
  <si>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</si>
  <si>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</si>
  <si>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</si>
  <si>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</si>
  <si>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</si>
  <si>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</si>
  <si>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</si>
  <si>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</si>
  <si>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</si>
  <si>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</si>
  <si>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</si>
  <si>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</si>
  <si>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</si>
  <si>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</si>
  <si>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</si>
  <si>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</si>
  <si>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</si>
  <si>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</si>
  <si>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</si>
  <si>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</si>
  <si>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</si>
  <si>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</si>
  <si>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</si>
  <si>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</si>
  <si>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</si>
  <si>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</si>
  <si>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</si>
  <si>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</si>
  <si>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</si>
  <si>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</si>
  <si>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</si>
  <si>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</si>
  <si>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</si>
  <si>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</si>
  <si>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</si>
  <si>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</si>
  <si>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</si>
  <si>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</si>
  <si>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</si>
  <si>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</si>
  <si>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</si>
  <si>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</si>
  <si>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</si>
  <si>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</si>
  <si>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</si>
  <si>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</si>
  <si>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</si>
  <si>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</si>
  <si>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</si>
  <si>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</si>
  <si>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</si>
  <si>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</si>
  <si>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</si>
  <si>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</si>
  <si>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</si>
  <si>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</si>
  <si>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</si>
  <si>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</si>
  <si>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</si>
  <si>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</si>
  <si>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</si>
  <si>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</si>
  <si>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</si>
  <si>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</si>
  <si>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</si>
  <si>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</si>
  <si>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</si>
  <si>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</si>
  <si>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</si>
  <si>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</si>
  <si>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</si>
  <si>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</si>
  <si>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</si>
  <si>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</si>
  <si>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</si>
  <si>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</si>
  <si>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</si>
  <si>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</si>
  <si>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</si>
  <si>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</si>
  <si>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</si>
  <si>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</si>
  <si>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</si>
  <si>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</si>
  <si>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</si>
  <si>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</si>
  <si>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</si>
  <si>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</si>
  <si>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</si>
  <si>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</si>
  <si>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</si>
  <si>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</si>
  <si>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</si>
  <si>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</si>
  <si>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</si>
  <si>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</si>
  <si>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</si>
  <si>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</si>
  <si>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</si>
  <si>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</si>
  <si>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</si>
  <si>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</si>
  <si>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</si>
  <si>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</si>
  <si>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</si>
  <si>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</si>
  <si>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</si>
  <si>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</si>
  <si>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</si>
  <si>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</si>
  <si>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</si>
  <si>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</si>
  <si>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</si>
  <si>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</si>
  <si>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</si>
  <si>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</si>
  <si>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</si>
  <si>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</si>
  <si>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</si>
  <si>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</si>
  <si>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</si>
  <si>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</si>
  <si>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</si>
  <si>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</si>
  <si>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</si>
  <si>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</si>
  <si>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</si>
  <si>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</si>
  <si>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</si>
  <si>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</si>
  <si>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</si>
  <si>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</si>
  <si>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</si>
  <si>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</si>
  <si>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</si>
  <si>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</si>
  <si>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</si>
  <si>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</si>
  <si>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</si>
  <si>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</si>
  <si>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</si>
  <si>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</si>
  <si>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</si>
  <si>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</si>
  <si>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</si>
  <si>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</si>
  <si>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</si>
  <si>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</si>
  <si>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</si>
  <si>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</si>
  <si>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</si>
  <si>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</si>
  <si>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</si>
  <si>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</si>
  <si>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</si>
  <si>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</si>
  <si>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</si>
  <si>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</si>
  <si>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</si>
  <si>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</si>
  <si>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</si>
  <si>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</si>
  <si>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</si>
  <si>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</si>
  <si>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</si>
  <si>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</si>
  <si>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</si>
  <si>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</si>
  <si>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</si>
  <si>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</si>
  <si>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</si>
  <si>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</si>
  <si>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</si>
  <si>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</si>
  <si>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</si>
  <si>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</si>
  <si>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</si>
  <si>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</si>
  <si>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</si>
  <si>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</si>
  <si>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</si>
  <si>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</si>
  <si>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</si>
  <si>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</si>
  <si>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</si>
  <si>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</si>
  <si>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</si>
  <si>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</si>
  <si>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</si>
  <si>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</si>
  <si>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</si>
  <si>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</si>
  <si>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</si>
  <si>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</si>
  <si>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</si>
  <si>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</si>
  <si>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</si>
  <si>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</si>
  <si>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</si>
  <si>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</si>
  <si>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</si>
  <si>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</si>
  <si>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</si>
  <si>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</si>
  <si>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</si>
  <si>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</si>
  <si>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</si>
  <si>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</si>
  <si>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</si>
  <si>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</si>
  <si>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</si>
  <si>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</si>
  <si>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</si>
  <si>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</si>
  <si>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</si>
  <si>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</si>
  <si>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</si>
  <si>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</si>
  <si>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</si>
  <si>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</si>
  <si>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</si>
  <si>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</si>
  <si>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</si>
  <si>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</si>
  <si>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</si>
  <si>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</si>
  <si>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</si>
  <si>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</si>
  <si>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</si>
  <si>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</si>
  <si>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</si>
  <si>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</si>
  <si>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</si>
  <si>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</si>
  <si>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</si>
  <si>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</si>
  <si>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</si>
  <si>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</si>
  <si>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</si>
  <si>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</si>
  <si>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</si>
  <si>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</si>
  <si>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</si>
  <si>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</si>
  <si>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</si>
  <si>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</si>
  <si>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</si>
  <si>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</si>
  <si>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</si>
  <si>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</si>
  <si>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</si>
  <si>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</si>
  <si>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</si>
  <si>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</si>
  <si>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</si>
  <si>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</si>
  <si>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</si>
  <si>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</si>
  <si>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</si>
  <si>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</si>
  <si>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</si>
  <si>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</si>
  <si>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</si>
  <si>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</si>
  <si>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</si>
  <si>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</si>
  <si>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</si>
  <si>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</si>
  <si>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</si>
  <si>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</si>
  <si>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</si>
  <si>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</si>
  <si>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</si>
  <si>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</si>
  <si>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</si>
  <si>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</si>
  <si>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</si>
  <si>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</si>
  <si>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</si>
  <si>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</si>
  <si>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</si>
  <si>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</si>
  <si>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</si>
  <si>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</si>
  <si>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</si>
  <si>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</si>
  <si>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</si>
  <si>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</si>
  <si>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</si>
  <si>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</si>
  <si>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</si>
  <si>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</si>
  <si>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</si>
  <si>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</si>
  <si>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</si>
  <si>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</si>
  <si>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</si>
  <si>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</si>
  <si>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</si>
  <si>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</si>
  <si>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</si>
  <si>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</si>
  <si>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</si>
  <si>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</si>
  <si>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</si>
  <si>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</si>
  <si>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</si>
  <si>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</si>
  <si>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</si>
  <si>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</si>
  <si>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</si>
  <si>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</si>
  <si>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</si>
  <si>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</si>
  <si>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</si>
  <si>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</si>
  <si>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</si>
  <si>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</si>
  <si>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</si>
  <si>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</si>
  <si>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</si>
  <si>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</si>
  <si>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</si>
  <si>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</si>
  <si>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</si>
  <si>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</si>
  <si>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</si>
  <si>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</si>
  <si>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</si>
  <si>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</si>
  <si>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</si>
  <si>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</si>
  <si>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</si>
  <si>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</si>
  <si>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</si>
  <si>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</si>
  <si>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</si>
  <si>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</si>
  <si>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</si>
  <si>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</si>
  <si>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</si>
  <si>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</si>
  <si>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</si>
  <si>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</si>
  <si>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</si>
  <si>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</si>
  <si>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</si>
  <si>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</si>
  <si>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</si>
  <si>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</si>
  <si>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</si>
  <si>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</si>
  <si>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</si>
  <si>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</si>
  <si>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</si>
  <si>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</si>
  <si>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</si>
  <si>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</si>
  <si>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</si>
  <si>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</si>
  <si>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</si>
  <si>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</si>
  <si>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</si>
  <si>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</si>
  <si>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</si>
  <si>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</si>
  <si>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</si>
  <si>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</si>
  <si>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</si>
  <si>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</si>
  <si>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</si>
  <si>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</si>
  <si>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</si>
  <si>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</si>
  <si>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</si>
  <si>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</si>
  <si>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</si>
  <si>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</si>
  <si>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</si>
  <si>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</si>
  <si>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</si>
  <si>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</si>
  <si>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</si>
  <si>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</si>
  <si>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</si>
  <si>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</si>
  <si>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</si>
  <si>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</si>
  <si>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</si>
  <si>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</si>
  <si>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</si>
  <si>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</si>
  <si>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</si>
  <si>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</si>
  <si>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</si>
  <si>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</si>
  <si>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</si>
  <si>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</si>
  <si>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</si>
  <si>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</si>
  <si>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</si>
  <si>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</si>
  <si>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</si>
  <si>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</si>
  <si>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</si>
  <si>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</si>
  <si>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</si>
  <si>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</si>
  <si>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</si>
  <si>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</si>
  <si>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</si>
  <si>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</si>
  <si>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</si>
  <si>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</si>
  <si>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</si>
  <si>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</si>
  <si>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</si>
  <si>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</si>
  <si>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</si>
  <si>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</si>
  <si>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</si>
  <si>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</si>
  <si>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</si>
  <si>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</si>
  <si>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</si>
  <si>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</si>
  <si>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</si>
  <si>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</si>
  <si>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</si>
  <si>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</si>
  <si>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</si>
  <si>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</si>
  <si>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</si>
  <si>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</si>
  <si>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</si>
  <si>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</si>
  <si>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</si>
  <si>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</si>
  <si>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</si>
  <si>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</si>
  <si>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</si>
  <si>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</si>
  <si>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</si>
  <si>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</si>
  <si>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</si>
  <si>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</si>
  <si>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</si>
  <si>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</si>
  <si>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</si>
  <si>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</si>
  <si>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</si>
  <si>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</si>
  <si>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</si>
  <si>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</si>
  <si>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</si>
  <si>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</si>
  <si>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</si>
  <si>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</si>
  <si>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</si>
  <si>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</si>
  <si>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</si>
  <si>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</si>
  <si>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</si>
  <si>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</si>
  <si>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</si>
  <si>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</si>
  <si>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</si>
  <si>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</si>
  <si>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</si>
  <si>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</si>
  <si>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</si>
  <si>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</si>
  <si>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</si>
  <si>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</si>
  <si>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</si>
  <si>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</si>
  <si>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</si>
  <si>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</si>
  <si>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</si>
  <si>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</si>
  <si>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</si>
  <si>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</si>
  <si>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</si>
  <si>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</si>
  <si>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</si>
  <si>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</si>
  <si>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</si>
  <si>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</si>
  <si>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</si>
  <si>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</si>
  <si>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</si>
  <si>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</si>
  <si>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</si>
  <si>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</si>
  <si>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</si>
  <si>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</si>
  <si>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</si>
  <si>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</si>
  <si>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</si>
  <si>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</si>
  <si>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</si>
  <si>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</si>
  <si>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</si>
  <si>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</si>
  <si>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</si>
  <si>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</si>
  <si>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</si>
  <si>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</si>
  <si>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</si>
  <si>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</si>
  <si>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</si>
  <si>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</si>
  <si>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</si>
  <si>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</si>
  <si>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</si>
  <si>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</si>
  <si>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</si>
  <si>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</si>
  <si>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</si>
  <si>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</si>
  <si>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</si>
  <si>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</si>
  <si>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</si>
  <si>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</si>
  <si>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</si>
  <si>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</si>
  <si>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</si>
  <si>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</si>
  <si>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</si>
  <si>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</si>
  <si>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</si>
  <si>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</si>
  <si>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</si>
  <si>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</si>
  <si>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</si>
  <si>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</si>
  <si>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</si>
  <si>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</si>
  <si>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</si>
  <si>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</si>
  <si>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</si>
  <si>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</si>
  <si>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</si>
  <si>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</si>
  <si>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</si>
  <si>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</si>
  <si>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</si>
  <si>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</si>
  <si>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</si>
  <si>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</si>
  <si>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</si>
  <si>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</si>
  <si>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</si>
  <si>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</si>
  <si>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</si>
  <si>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</si>
  <si>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</si>
  <si>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</si>
  <si>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</si>
  <si>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</si>
  <si>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</si>
  <si>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</si>
  <si>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</si>
  <si>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</si>
  <si>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</si>
  <si>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</si>
  <si>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</si>
  <si>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</si>
  <si>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</si>
  <si>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</si>
  <si>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</si>
  <si>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</si>
  <si>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</si>
  <si>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</si>
  <si>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</si>
  <si>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</si>
  <si>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</si>
  <si>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</si>
  <si>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</si>
  <si>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</si>
  <si>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</si>
  <si>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</si>
  <si>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</si>
  <si>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</si>
  <si>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</si>
  <si>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</si>
  <si>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</si>
  <si>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</si>
  <si>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</si>
  <si>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</si>
  <si>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</si>
  <si>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</si>
  <si>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</si>
  <si>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</si>
  <si>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</si>
  <si>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</si>
  <si>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</si>
  <si>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</si>
  <si>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</si>
  <si>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</si>
  <si>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</si>
  <si>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</si>
  <si>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</si>
  <si>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</si>
  <si>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</si>
  <si>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</si>
  <si>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</si>
  <si>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</si>
  <si>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</si>
  <si>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</si>
  <si>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</si>
  <si>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</si>
  <si>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</si>
  <si>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</si>
  <si>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</si>
  <si>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</si>
  <si>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</si>
  <si>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</si>
  <si>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</si>
  <si>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</si>
  <si>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</si>
  <si>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</si>
  <si>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</si>
  <si>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</si>
  <si>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</si>
  <si>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</si>
  <si>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</si>
  <si>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</si>
  <si>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</si>
  <si>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</si>
  <si>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</si>
  <si>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</si>
  <si>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</si>
  <si>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</si>
  <si>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</si>
  <si>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</si>
  <si>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</si>
  <si>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</si>
  <si>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</si>
  <si>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</si>
  <si>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</si>
  <si>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</si>
  <si>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</si>
  <si>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</si>
  <si>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</si>
  <si>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</si>
  <si>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</si>
  <si>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</si>
  <si>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</si>
  <si>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</si>
  <si>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</si>
  <si>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</si>
  <si>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</si>
  <si>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</si>
  <si>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</si>
  <si>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</si>
  <si>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</si>
  <si>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</si>
  <si>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</si>
  <si>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</si>
  <si>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</si>
  <si>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</si>
  <si>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</si>
  <si>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</si>
  <si>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</si>
  <si>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</si>
  <si>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</si>
  <si>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</si>
  <si>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</si>
  <si>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</si>
  <si>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</si>
  <si>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</si>
  <si>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</si>
  <si>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</si>
  <si>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</si>
  <si>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</si>
  <si>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</si>
  <si>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</si>
  <si>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</si>
  <si>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</si>
  <si>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</si>
  <si>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</si>
  <si>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</si>
  <si>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</si>
  <si>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</si>
  <si>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</si>
  <si>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</si>
  <si>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</si>
  <si>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</si>
  <si>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</si>
  <si>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</si>
  <si>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</si>
  <si>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</si>
  <si>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</si>
  <si>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</si>
  <si>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</si>
  <si>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</si>
  <si>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</si>
  <si>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</si>
  <si>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</si>
  <si>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</si>
  <si>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</si>
  <si>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</si>
  <si>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</si>
  <si>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</si>
  <si>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</si>
  <si>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</si>
  <si>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</si>
  <si>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</si>
  <si>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</si>
  <si>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</si>
  <si>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</si>
  <si>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</si>
  <si>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</si>
  <si>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</si>
  <si>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</si>
  <si>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</si>
  <si>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</si>
  <si>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</si>
  <si>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</si>
  <si>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</si>
  <si>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</si>
  <si>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</si>
  <si>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</si>
  <si>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</si>
  <si>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</si>
  <si>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</si>
  <si>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</si>
  <si>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</si>
  <si>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</si>
  <si>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</si>
  <si>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</si>
  <si>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</si>
  <si>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</si>
  <si>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</si>
  <si>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</si>
  <si>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</si>
  <si>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</si>
  <si>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</si>
  <si>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</si>
  <si>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</si>
  <si>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</si>
  <si>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</si>
  <si>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</si>
  <si>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</si>
  <si>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</si>
  <si>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</si>
  <si>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</si>
  <si>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</si>
  <si>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</si>
  <si>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</si>
  <si>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</si>
  <si>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</si>
  <si>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</si>
  <si>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</si>
  <si>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</si>
  <si>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</si>
  <si>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</si>
  <si>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</si>
  <si>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</si>
  <si>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</si>
  <si>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</si>
  <si>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</si>
  <si>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</si>
  <si>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</si>
  <si>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</si>
  <si>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</si>
  <si>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</si>
  <si>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</si>
  <si>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</si>
  <si>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</si>
  <si>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</si>
  <si>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</si>
  <si>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</si>
  <si>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</si>
  <si>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</si>
  <si>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</si>
  <si>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</si>
  <si>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</si>
  <si>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</si>
  <si>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</si>
  <si>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</si>
  <si>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</si>
  <si>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</si>
  <si>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</si>
  <si>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</si>
  <si>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</si>
  <si>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</si>
  <si>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</si>
  <si>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</si>
  <si>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</si>
  <si>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</si>
  <si>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</si>
  <si>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</si>
  <si>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</si>
  <si>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</si>
  <si>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</si>
  <si>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</si>
  <si>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</si>
  <si>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</si>
  <si>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</si>
  <si>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</si>
  <si>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</si>
  <si>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</si>
  <si>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</si>
  <si>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</si>
  <si>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</si>
  <si>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</si>
  <si>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</si>
  <si>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</si>
  <si>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</si>
  <si>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</si>
  <si>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</si>
  <si>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</si>
  <si>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</si>
  <si>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</si>
  <si>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</si>
  <si>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</si>
  <si>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</si>
  <si>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</si>
  <si>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</si>
  <si>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</si>
  <si>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</si>
  <si>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</si>
  <si>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</si>
  <si>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</si>
  <si>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</si>
  <si>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</si>
  <si>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</si>
  <si>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</si>
  <si>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</si>
  <si>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</si>
  <si>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</si>
  <si>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</si>
  <si>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</si>
  <si>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</si>
  <si>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</si>
  <si>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</si>
  <si>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</si>
  <si>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</si>
  <si>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</si>
  <si>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</si>
  <si>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</si>
  <si>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</si>
  <si>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</si>
  <si>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</si>
  <si>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</si>
  <si>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</si>
  <si>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</si>
  <si>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</si>
  <si>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</si>
  <si>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</si>
  <si>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</si>
  <si>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</si>
  <si>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</si>
  <si>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</si>
  <si>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</si>
  <si>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</si>
  <si>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</si>
  <si>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</si>
  <si>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</si>
  <si>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</si>
  <si>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</si>
  <si>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</si>
  <si>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</si>
  <si>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</si>
  <si>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</si>
  <si>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</si>
  <si>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</si>
  <si>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</si>
  <si>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</si>
  <si>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</si>
  <si>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</si>
  <si>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</si>
  <si>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</si>
  <si>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</si>
  <si>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</si>
  <si>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</si>
  <si>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</si>
  <si>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</si>
  <si>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</si>
  <si>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</si>
  <si>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</si>
  <si>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</si>
  <si>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</si>
  <si>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</si>
  <si>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</si>
  <si>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</si>
  <si>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</si>
  <si>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</si>
  <si>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</si>
  <si>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</si>
  <si>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</si>
  <si>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</si>
  <si>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</si>
  <si>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</si>
  <si>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</si>
  <si>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</si>
  <si>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</si>
  <si>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</si>
  <si>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</si>
  <si>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</si>
  <si>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</si>
  <si>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</si>
  <si>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</si>
  <si>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</si>
  <si>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</si>
  <si>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</si>
  <si>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</si>
  <si>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</si>
  <si>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</si>
  <si>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</si>
  <si>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</si>
  <si>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</si>
  <si>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</si>
  <si>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</si>
  <si>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</si>
  <si>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</si>
  <si>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</si>
  <si>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</si>
  <si>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</si>
  <si>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</si>
  <si>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</si>
  <si>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</si>
  <si>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</si>
  <si>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</si>
  <si>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</si>
  <si>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</si>
  <si>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</si>
  <si>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</si>
  <si>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</si>
  <si>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</si>
  <si>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</si>
  <si>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</si>
  <si>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</si>
  <si>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</si>
  <si>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</si>
  <si>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</si>
  <si>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</si>
  <si>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</si>
  <si>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</si>
  <si>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</si>
  <si>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</si>
  <si>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</si>
  <si>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</si>
  <si>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</si>
  <si>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</si>
  <si>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</si>
  <si>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</si>
  <si>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</si>
  <si>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</si>
  <si>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</si>
  <si>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</si>
  <si>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</si>
  <si>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</si>
  <si>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</si>
  <si>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</si>
  <si>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</si>
  <si>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</si>
  <si>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</si>
  <si>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</si>
  <si>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</si>
  <si>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</si>
  <si>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</si>
  <si>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</si>
  <si>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</si>
  <si>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</si>
  <si>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</si>
  <si>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</si>
  <si>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</si>
  <si>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</si>
  <si>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</si>
  <si>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</si>
  <si>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</si>
  <si>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</si>
  <si>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</si>
  <si>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</si>
  <si>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</si>
  <si>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</si>
  <si>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</si>
  <si>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</si>
  <si>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</si>
  <si>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</si>
  <si>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</si>
  <si>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</si>
  <si>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</si>
  <si>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</si>
  <si>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</si>
  <si>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</si>
  <si>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</si>
  <si>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</si>
  <si>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</si>
  <si>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</si>
  <si>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</si>
  <si>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</si>
  <si>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</si>
  <si>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</si>
  <si>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</si>
  <si>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</si>
  <si>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</si>
  <si>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</si>
  <si>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</si>
  <si>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</si>
  <si>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</si>
  <si>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</si>
  <si>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</si>
  <si>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</si>
  <si>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</si>
  <si>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</si>
  <si>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</si>
  <si>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</si>
  <si>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</si>
  <si>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</si>
  <si>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</si>
  <si>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</si>
  <si>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</si>
  <si>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</si>
  <si>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</si>
  <si>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</si>
  <si>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</si>
  <si>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</si>
  <si>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</si>
  <si>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</si>
  <si>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</si>
  <si>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</si>
  <si>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</si>
  <si>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</si>
  <si>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</si>
  <si>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</si>
  <si>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</si>
  <si>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</si>
  <si>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</si>
  <si>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</si>
  <si>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</si>
  <si>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</si>
  <si>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</si>
  <si>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</si>
  <si>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</si>
  <si>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</si>
  <si>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</si>
  <si>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</si>
  <si>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</si>
  <si>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</si>
  <si>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</si>
  <si>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</si>
  <si>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</si>
  <si>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</si>
  <si>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</si>
  <si>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</si>
  <si>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</si>
  <si>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</si>
  <si>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</si>
  <si>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</si>
  <si>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</si>
  <si>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</si>
  <si>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</si>
  <si>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</si>
  <si>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</si>
  <si>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</si>
  <si>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</si>
  <si>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</si>
  <si>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</si>
  <si>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</si>
  <si>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</si>
  <si>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</si>
  <si>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</si>
  <si>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</si>
  <si>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</si>
  <si>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</si>
  <si>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</si>
  <si>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</si>
  <si>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</si>
  <si>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</si>
  <si>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</si>
  <si>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</si>
  <si>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</si>
  <si>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</si>
  <si>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</si>
  <si>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</si>
  <si>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</si>
  <si>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</si>
  <si>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</si>
  <si>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</si>
  <si>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</si>
  <si>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</si>
  <si>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</si>
  <si>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</si>
  <si>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</si>
  <si>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</si>
  <si>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</si>
  <si>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</si>
  <si>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</si>
  <si>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</si>
  <si>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</si>
  <si>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</si>
  <si>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</si>
  <si>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</si>
  <si>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</si>
  <si>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</si>
  <si>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</si>
  <si>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</si>
  <si>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</si>
  <si>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</si>
  <si>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</si>
  <si>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</si>
  <si>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</si>
  <si>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</si>
  <si>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</si>
  <si>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</si>
  <si>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</si>
  <si>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</si>
  <si>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</si>
  <si>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</si>
  <si>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</si>
  <si>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</si>
  <si>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</si>
  <si>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</si>
  <si>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</si>
  <si>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</si>
  <si>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</si>
  <si>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</si>
  <si>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</si>
  <si>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</si>
  <si>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</si>
  <si>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</si>
  <si>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</si>
  <si>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</si>
  <si>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</si>
  <si>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</si>
  <si>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</si>
  <si>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</si>
  <si>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</si>
  <si>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</si>
  <si>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</si>
  <si>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</si>
  <si>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</si>
  <si>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</si>
  <si>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</si>
  <si>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</si>
  <si>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</si>
  <si>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</si>
  <si>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</si>
  <si>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</si>
  <si>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</si>
  <si>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</si>
  <si>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</si>
  <si>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</si>
  <si>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</si>
  <si>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</si>
  <si>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</si>
  <si>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</si>
  <si>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</si>
  <si>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</si>
  <si>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</si>
  <si>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</si>
  <si>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</si>
  <si>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</si>
  <si>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</si>
  <si>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</si>
  <si>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</si>
  <si>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</si>
  <si>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</si>
  <si>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</si>
  <si>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</si>
  <si>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</si>
  <si>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</si>
  <si>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</si>
  <si>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</si>
  <si>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</si>
  <si>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</si>
  <si>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</si>
  <si>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</si>
  <si>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</si>
  <si>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</si>
  <si>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</si>
  <si>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</si>
  <si>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</si>
  <si>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</si>
  <si>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</si>
  <si>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</si>
  <si>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</si>
  <si>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</si>
  <si>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</si>
  <si>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</si>
  <si>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</si>
  <si>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</si>
  <si>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</si>
  <si>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</si>
  <si>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</si>
  <si>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</si>
  <si>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</si>
  <si>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</si>
  <si>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</si>
  <si>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</si>
  <si>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</si>
  <si>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</si>
  <si>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</si>
  <si>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</si>
  <si>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</si>
  <si>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</si>
  <si>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</si>
  <si>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</si>
  <si>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</si>
  <si>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</si>
  <si>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</si>
  <si>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</si>
  <si>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</si>
  <si>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</si>
  <si>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</si>
  <si>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</si>
  <si>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</si>
  <si>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</si>
  <si>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</si>
  <si>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</si>
  <si>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</si>
  <si>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</si>
  <si>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</si>
  <si>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</si>
  <si>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</si>
  <si>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</si>
  <si>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</si>
  <si>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</si>
  <si>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</si>
  <si>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</si>
  <si>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</si>
  <si>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</si>
  <si>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</si>
  <si>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</si>
  <si>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</si>
  <si>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</si>
  <si>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</si>
  <si>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</si>
  <si>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</si>
  <si>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</si>
  <si>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</si>
  <si>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</si>
  <si>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</si>
  <si>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</si>
  <si>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</si>
  <si>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</si>
  <si>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</si>
  <si>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</si>
  <si>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</si>
  <si>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</si>
  <si>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</si>
  <si>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</si>
  <si>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</si>
  <si>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</si>
  <si>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</si>
  <si>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</si>
  <si>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</si>
  <si>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</si>
  <si>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</si>
  <si>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</si>
  <si>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</si>
  <si>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</si>
  <si>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</si>
  <si>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</si>
  <si>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</si>
  <si>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</si>
  <si>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</si>
  <si>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</si>
  <si>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</si>
  <si>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</si>
  <si>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</si>
  <si>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</si>
  <si>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</si>
  <si>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</si>
  <si>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</si>
  <si>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</si>
  <si>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</si>
  <si>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</si>
  <si>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</si>
  <si>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</si>
  <si>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</si>
  <si>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</si>
  <si>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</si>
  <si>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</si>
  <si>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</si>
  <si>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</si>
  <si>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</si>
  <si>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</si>
  <si>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</si>
  <si>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</si>
  <si>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</si>
  <si>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</si>
  <si>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</si>
  <si>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</si>
  <si>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</si>
  <si>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</si>
  <si>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</si>
  <si>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</si>
  <si>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</si>
  <si>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</si>
  <si>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</si>
  <si>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</si>
  <si>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</si>
  <si>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</si>
  <si>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</si>
  <si>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</si>
  <si>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</si>
  <si>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</si>
  <si>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</si>
  <si>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</si>
  <si>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</si>
  <si>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</si>
  <si>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</si>
  <si>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</si>
  <si>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</si>
  <si>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</si>
  <si>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</si>
  <si>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</si>
  <si>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</si>
  <si>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</si>
  <si>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</si>
  <si>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</si>
  <si>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</si>
  <si>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</si>
  <si>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</si>
  <si>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</si>
  <si>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</si>
  <si>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</si>
  <si>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</si>
  <si>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</si>
  <si>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</si>
  <si>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</si>
  <si>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</si>
  <si>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</si>
  <si>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</si>
  <si>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</si>
  <si>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</si>
  <si>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</si>
  <si>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</si>
  <si>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</si>
  <si>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</si>
  <si>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</si>
  <si>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</si>
  <si>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</si>
  <si>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</si>
  <si>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</si>
  <si>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</si>
  <si>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</si>
  <si>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</si>
  <si>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</si>
  <si>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</si>
  <si>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</si>
  <si>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</si>
  <si>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</si>
  <si>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</si>
  <si>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</si>
  <si>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</si>
  <si>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</si>
  <si>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</si>
  <si>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</si>
  <si>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</si>
  <si>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</si>
  <si>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</si>
  <si>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</si>
  <si>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</si>
  <si>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</si>
  <si>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</si>
  <si>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</si>
  <si>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</si>
  <si>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</si>
  <si>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</si>
  <si>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</si>
  <si>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</si>
  <si>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</si>
  <si>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</si>
  <si>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</si>
  <si>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</si>
  <si>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</si>
  <si>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</si>
  <si>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</si>
  <si>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</si>
  <si>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</si>
  <si>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</si>
  <si>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</si>
  <si>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</si>
  <si>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</si>
  <si>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</si>
  <si>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</si>
  <si>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</si>
  <si>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</si>
  <si>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</si>
  <si>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</si>
  <si>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</si>
  <si>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</si>
  <si>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</si>
  <si>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</si>
  <si>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</si>
  <si>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</si>
  <si>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</si>
  <si>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</si>
  <si>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</si>
  <si>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</si>
  <si>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</si>
  <si>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</si>
  <si>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</si>
  <si>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</si>
  <si>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</si>
  <si>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</si>
  <si>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</si>
  <si>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</si>
  <si>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</si>
  <si>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</si>
  <si>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</si>
  <si>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</si>
  <si>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</si>
  <si>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</si>
  <si>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</si>
  <si>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</si>
  <si>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</si>
  <si>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</si>
  <si>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</si>
  <si>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</si>
  <si>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</si>
  <si>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</si>
  <si>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</si>
  <si>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</si>
  <si>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</si>
  <si>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</si>
  <si>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</si>
  <si>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</si>
  <si>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</si>
  <si>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</si>
  <si>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</si>
  <si>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</si>
  <si>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</si>
  <si>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</si>
  <si>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</si>
  <si>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</si>
  <si>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</si>
  <si>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</si>
  <si>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</si>
  <si>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</si>
  <si>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</si>
  <si>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</si>
  <si>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</si>
  <si>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</si>
  <si>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</si>
  <si>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</si>
  <si>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</si>
  <si>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</si>
  <si>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</si>
  <si>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</si>
  <si>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</si>
  <si>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</si>
  <si>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</si>
  <si>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</si>
  <si>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</si>
  <si>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</si>
  <si>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</si>
  <si>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</si>
  <si>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</si>
  <si>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</si>
  <si>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</si>
  <si>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</si>
  <si>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</si>
  <si>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</si>
  <si>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</si>
  <si>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</si>
  <si>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</si>
  <si>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</si>
  <si>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</si>
  <si>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</si>
  <si>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</si>
  <si>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</si>
  <si>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</si>
  <si>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</si>
  <si>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</si>
  <si>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</si>
  <si>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</si>
  <si>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</si>
  <si>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</si>
  <si>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</si>
  <si>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</si>
  <si>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</si>
  <si>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</si>
  <si>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</si>
  <si>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</si>
  <si>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</si>
  <si>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</si>
  <si>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</si>
  <si>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</si>
  <si>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</si>
  <si>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</si>
  <si>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</si>
  <si>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</si>
  <si>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</si>
  <si>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</si>
  <si>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</si>
  <si>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</si>
  <si>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</si>
  <si>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</si>
  <si>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</si>
  <si>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</si>
  <si>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</si>
  <si>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</si>
  <si>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</si>
  <si>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</si>
  <si>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</si>
  <si>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</si>
  <si>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</si>
  <si>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</si>
  <si>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</si>
  <si>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</si>
  <si>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</si>
  <si>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</si>
  <si>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</si>
  <si>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</si>
  <si>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</si>
  <si>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</si>
  <si>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</si>
  <si>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</si>
  <si>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</si>
  <si>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</si>
  <si>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</si>
  <si>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</si>
  <si>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</si>
  <si>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</si>
  <si>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</si>
  <si>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</si>
  <si>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</si>
  <si>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</si>
  <si>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</si>
  <si>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</si>
  <si>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</si>
  <si>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</si>
  <si>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</si>
  <si>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</si>
  <si>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</si>
  <si>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</si>
  <si>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</si>
  <si>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</si>
  <si>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</si>
  <si>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</si>
  <si>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</si>
  <si>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</si>
  <si>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</si>
  <si>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</si>
  <si>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</si>
  <si>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</si>
  <si>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</si>
  <si>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</si>
  <si>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</si>
  <si>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</si>
  <si>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</si>
  <si>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</si>
  <si>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</si>
  <si>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</si>
  <si>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</si>
  <si>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</si>
  <si>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</si>
  <si>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</si>
  <si>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</si>
  <si>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</si>
  <si>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</si>
  <si>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</si>
  <si>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</si>
  <si>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</si>
  <si>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</si>
  <si>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</si>
  <si>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</si>
  <si>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</si>
  <si>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</si>
  <si>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</si>
  <si>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</si>
  <si>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</si>
  <si>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</si>
  <si>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</si>
  <si>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</si>
  <si>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</si>
  <si>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</si>
  <si>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</si>
  <si>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</si>
  <si>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</si>
  <si>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</si>
  <si>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</si>
  <si>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</si>
  <si>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</si>
  <si>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</si>
  <si>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</si>
  <si>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</si>
  <si>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</si>
  <si>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</si>
  <si>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</si>
  <si>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</si>
  <si>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</si>
  <si>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</si>
  <si>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</si>
  <si>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</si>
  <si>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</si>
  <si>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</si>
  <si>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</si>
  <si>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</si>
  <si>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</si>
  <si>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</si>
  <si>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</si>
  <si>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</si>
  <si>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</si>
  <si>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</si>
  <si>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</si>
  <si>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</si>
  <si>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</si>
  <si>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</si>
  <si>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</si>
  <si>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</si>
  <si>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</si>
  <si>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</si>
  <si>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</si>
  <si>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</si>
  <si>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</si>
  <si>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</si>
  <si>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</si>
  <si>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</si>
  <si>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</si>
  <si>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</si>
  <si>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</si>
  <si>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</si>
  <si>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</si>
  <si>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</si>
  <si>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</si>
  <si>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</si>
  <si>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</si>
  <si>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</si>
  <si>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</si>
  <si>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</si>
  <si>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</si>
  <si>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</si>
  <si>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</si>
  <si>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</si>
  <si>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</si>
  <si>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</si>
  <si>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</si>
  <si>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</si>
  <si>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</si>
  <si>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</si>
  <si>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</si>
  <si>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</si>
  <si>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</si>
  <si>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</si>
  <si>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</si>
  <si>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</si>
  <si>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</si>
  <si>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</si>
  <si>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</si>
  <si>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</si>
  <si>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</si>
  <si>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</si>
  <si>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</si>
  <si>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</si>
  <si>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</si>
  <si>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</si>
  <si>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</si>
  <si>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</si>
  <si>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</si>
  <si>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</si>
  <si>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</si>
  <si>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</si>
  <si>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</si>
  <si>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</si>
  <si>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</si>
  <si>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</si>
  <si>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</si>
  <si>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</si>
  <si>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</si>
  <si>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</si>
  <si>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</si>
  <si>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</si>
  <si>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</si>
  <si>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</si>
  <si>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</si>
  <si>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</si>
  <si>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</si>
  <si>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</si>
  <si>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</si>
  <si>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</si>
  <si>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</si>
  <si>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</si>
  <si>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</si>
  <si>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</si>
  <si>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</si>
  <si>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</si>
  <si>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</si>
  <si>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</si>
  <si>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</si>
  <si>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</si>
  <si>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</si>
  <si>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</si>
  <si>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</si>
  <si>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</si>
  <si>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</si>
  <si>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</si>
  <si>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</si>
  <si>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</si>
  <si>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</si>
  <si>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</si>
  <si>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</si>
  <si>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</si>
  <si>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</si>
  <si>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</si>
  <si>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</si>
  <si>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</si>
  <si>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</si>
  <si>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</si>
  <si>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</si>
  <si>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</si>
  <si>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</si>
  <si>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</si>
  <si>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</si>
  <si>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</si>
  <si>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</si>
  <si>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</si>
  <si>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</si>
  <si>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</si>
  <si>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</si>
  <si>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</si>
  <si>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</si>
  <si>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</si>
  <si>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</si>
  <si>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</si>
  <si>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</si>
  <si>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</si>
  <si>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</si>
  <si>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</si>
  <si>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</si>
  <si>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</si>
  <si>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</si>
  <si>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</si>
  <si>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</si>
  <si>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</si>
  <si>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</si>
  <si>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</si>
  <si>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</si>
  <si>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</si>
  <si>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</si>
  <si>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</si>
  <si>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</si>
  <si>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</si>
  <si>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</si>
  <si>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</si>
  <si>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</si>
  <si>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</si>
  <si>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</si>
  <si>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</si>
  <si>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</si>
  <si>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</si>
  <si>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</si>
  <si>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</si>
  <si>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</si>
  <si>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</si>
  <si>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</si>
  <si>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</si>
  <si>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</si>
  <si>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</si>
  <si>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</si>
  <si>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</si>
  <si>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</si>
  <si>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</si>
  <si>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</si>
  <si>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</si>
  <si>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</si>
  <si>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</si>
  <si>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</si>
  <si>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</si>
  <si>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</si>
  <si>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</si>
  <si>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</si>
  <si>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</si>
  <si>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</si>
  <si>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</si>
  <si>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</si>
  <si>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</si>
  <si>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</si>
  <si>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</si>
  <si>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</si>
  <si>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</si>
  <si>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</si>
  <si>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</si>
  <si>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</si>
  <si>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</si>
  <si>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</si>
  <si>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</si>
  <si>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</si>
  <si>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</si>
  <si>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</si>
  <si>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</si>
  <si>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</si>
  <si>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</si>
  <si>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</si>
  <si>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</si>
  <si>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</si>
  <si>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</si>
  <si>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</si>
  <si>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</si>
  <si>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</si>
  <si>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</si>
  <si>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</si>
  <si>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</si>
  <si>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</si>
  <si>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</si>
  <si>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</si>
  <si>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</si>
  <si>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</si>
  <si>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</si>
  <si>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</si>
  <si>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</si>
  <si>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</si>
  <si>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</si>
  <si>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</si>
  <si>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</si>
  <si>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</si>
  <si>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</si>
  <si>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</si>
  <si>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</si>
  <si>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</si>
  <si>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</si>
  <si>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</si>
  <si>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</si>
  <si>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</si>
  <si>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</si>
  <si>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</si>
  <si>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</si>
  <si>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</si>
  <si>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</si>
  <si>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</si>
  <si>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</si>
  <si>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</si>
  <si>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</si>
  <si>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</si>
  <si>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</si>
  <si>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</si>
  <si>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</si>
  <si>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</si>
  <si>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</si>
  <si>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</si>
  <si>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</si>
  <si>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</si>
  <si>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</si>
  <si>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</si>
  <si>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</si>
  <si>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</si>
  <si>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</si>
  <si>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</si>
  <si>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</si>
  <si>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</si>
  <si>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</si>
  <si>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</si>
  <si>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</si>
  <si>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</si>
  <si>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</si>
  <si>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</si>
  <si>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</si>
  <si>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</si>
  <si>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</si>
  <si>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</si>
  <si>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</si>
  <si>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</si>
  <si>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</si>
  <si>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</si>
  <si>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</si>
  <si>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</si>
  <si>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</si>
  <si>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</si>
  <si>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</si>
  <si>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</si>
  <si>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</si>
  <si>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</si>
  <si>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</si>
  <si>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</si>
  <si>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</si>
  <si>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</si>
  <si>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</si>
  <si>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</si>
  <si>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</si>
  <si>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</si>
  <si>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</si>
  <si>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</si>
  <si>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</si>
  <si>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</si>
  <si>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</si>
  <si>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</si>
  <si>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</si>
  <si>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</si>
  <si>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</si>
  <si>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</si>
  <si>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</si>
  <si>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</si>
  <si>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</si>
  <si>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</si>
  <si>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</si>
  <si>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</si>
  <si>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</si>
  <si>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</si>
  <si>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</si>
  <si>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</si>
  <si>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</si>
  <si>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</si>
  <si>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</si>
  <si>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</si>
  <si>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</si>
  <si>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</si>
  <si>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</si>
  <si>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</si>
  <si>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</si>
  <si>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</si>
  <si>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</si>
  <si>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</si>
  <si>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</si>
  <si>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</si>
  <si>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</si>
  <si>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</si>
  <si>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</si>
  <si>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</si>
  <si>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</si>
  <si>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</si>
  <si>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</si>
  <si>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</si>
  <si>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</si>
  <si>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</si>
  <si>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</si>
  <si>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</si>
  <si>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</si>
  <si>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</si>
  <si>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</si>
  <si>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</si>
  <si>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</si>
  <si>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</si>
  <si>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</si>
  <si>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</si>
  <si>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</si>
  <si>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</si>
  <si>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</si>
  <si>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</si>
  <si>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</si>
  <si>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</si>
  <si>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</si>
  <si>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</si>
  <si>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</si>
  <si>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</si>
  <si>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</si>
  <si>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</si>
  <si>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</si>
  <si>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</si>
  <si>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</si>
  <si>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</si>
  <si>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</si>
  <si>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</si>
  <si>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</si>
  <si>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</si>
  <si>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</si>
  <si>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</si>
  <si>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</si>
  <si>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</si>
  <si>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</si>
  <si>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</si>
  <si>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</si>
  <si>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</si>
  <si>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</si>
  <si>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</si>
  <si>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</si>
  <si>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</si>
  <si>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</si>
  <si>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</si>
  <si>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</si>
  <si>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</si>
  <si>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</si>
  <si>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</si>
  <si>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</si>
  <si>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</si>
  <si>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</si>
  <si>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</si>
  <si>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</si>
  <si>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</si>
  <si>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</si>
  <si>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</si>
  <si>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</si>
  <si>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</si>
  <si>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</si>
  <si>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</si>
  <si>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</si>
  <si>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</si>
  <si>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</si>
  <si>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</si>
  <si>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</si>
  <si>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</si>
  <si>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</si>
  <si>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</si>
  <si>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</si>
  <si>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</si>
  <si>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</si>
  <si>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</si>
  <si>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</si>
  <si>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</si>
  <si>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</si>
  <si>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</si>
  <si>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</si>
  <si>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</si>
  <si>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</si>
  <si>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</si>
  <si>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</si>
  <si>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</si>
  <si>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</si>
  <si>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</si>
  <si>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</si>
  <si>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</si>
  <si>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</si>
  <si>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</si>
  <si>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</si>
  <si>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</si>
  <si>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</si>
  <si>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</si>
  <si>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</si>
  <si>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</si>
  <si>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</si>
  <si>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</si>
  <si>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</si>
  <si>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</si>
  <si>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</si>
  <si>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</si>
  <si>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</si>
  <si>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</si>
  <si>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</si>
  <si>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</si>
  <si>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</si>
  <si>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</si>
  <si>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</si>
  <si>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</si>
  <si>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</si>
  <si>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</si>
  <si>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</si>
  <si>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</si>
  <si>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</si>
  <si>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</si>
  <si>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</si>
  <si>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</si>
  <si>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</si>
  <si>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</si>
  <si>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</si>
  <si>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</si>
  <si>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</si>
  <si>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</si>
  <si>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</si>
  <si>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</si>
  <si>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</si>
  <si>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</si>
  <si>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</si>
  <si>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</si>
  <si>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</si>
  <si>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</si>
  <si>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</si>
  <si>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</si>
  <si>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</si>
  <si>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</si>
  <si>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</si>
  <si>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</si>
  <si>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</si>
  <si>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</si>
  <si>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</si>
  <si>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</si>
  <si>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</si>
  <si>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</si>
  <si>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</si>
  <si>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</si>
  <si>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</si>
  <si>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</si>
  <si>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</si>
  <si>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</si>
  <si>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</si>
  <si>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</si>
  <si>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</si>
  <si>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</si>
  <si>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</si>
  <si>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</si>
  <si>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</si>
  <si>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</si>
  <si>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</si>
  <si>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</si>
  <si>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</si>
  <si>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</si>
  <si>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</si>
  <si>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</si>
  <si>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</si>
  <si>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</si>
  <si>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</si>
  <si>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</si>
  <si>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</si>
  <si>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</si>
  <si>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</si>
  <si>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</si>
  <si>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</si>
  <si>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</si>
  <si>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</si>
  <si>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</si>
  <si>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</si>
  <si>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</si>
  <si>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</si>
  <si>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</si>
  <si>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</si>
  <si>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</si>
  <si>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</si>
  <si>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</si>
  <si>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</si>
  <si>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</si>
  <si>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</si>
  <si>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</si>
  <si>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</si>
  <si>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</si>
  <si>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</si>
  <si>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</si>
  <si>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</si>
  <si>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</si>
  <si>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</si>
  <si>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</si>
  <si>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</si>
  <si>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</si>
  <si>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</si>
  <si>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</si>
  <si>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</si>
  <si>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</si>
  <si>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</si>
  <si>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</si>
  <si>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</si>
  <si>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</si>
  <si>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</si>
  <si>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</si>
  <si>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</si>
  <si>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</si>
  <si>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</si>
  <si>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</si>
  <si>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</si>
  <si>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</si>
  <si>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</si>
  <si>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</si>
  <si>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</si>
  <si>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</si>
  <si>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</si>
  <si>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</si>
  <si>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</si>
  <si>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</si>
  <si>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</si>
  <si>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</si>
  <si>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</si>
  <si>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</si>
  <si>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</si>
  <si>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</si>
  <si>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</si>
  <si>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</si>
  <si>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</si>
  <si>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</si>
  <si>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</si>
  <si>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</si>
  <si>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</si>
  <si>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</si>
  <si>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</si>
  <si>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</si>
  <si>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</si>
  <si>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</si>
  <si>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</si>
  <si>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</si>
  <si>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</si>
  <si>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</si>
  <si>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</si>
  <si>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</si>
  <si>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</si>
  <si>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</si>
  <si>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</si>
  <si>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</si>
  <si>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</si>
  <si>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</si>
  <si>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</si>
  <si>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</si>
  <si>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</si>
  <si>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</si>
  <si>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</si>
  <si>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</si>
  <si>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</si>
  <si>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</si>
  <si>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</si>
  <si>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</si>
  <si>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</si>
  <si>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</si>
  <si>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</si>
  <si>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</si>
  <si>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</si>
  <si>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</si>
  <si>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</si>
  <si>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</si>
  <si>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</si>
  <si>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</si>
  <si>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</si>
  <si>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</si>
  <si>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</si>
  <si>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</si>
  <si>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</si>
  <si>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</si>
  <si>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</si>
  <si>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</si>
  <si>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</si>
  <si>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</si>
  <si>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</si>
  <si>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</si>
  <si>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</si>
  <si>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</si>
  <si>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</si>
  <si>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</si>
  <si>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</si>
  <si>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</si>
  <si>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</si>
  <si>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</si>
  <si>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</si>
  <si>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</si>
  <si>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</si>
  <si>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</si>
  <si>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</si>
  <si>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</si>
  <si>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</si>
  <si>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</si>
  <si>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</si>
  <si>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</si>
  <si>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</si>
  <si>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</si>
  <si>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</si>
  <si>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</si>
  <si>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</si>
  <si>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</si>
  <si>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</si>
  <si>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</si>
  <si>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</si>
  <si>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</si>
  <si>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</si>
  <si>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</si>
  <si>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</si>
  <si>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</si>
  <si>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</si>
  <si>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</si>
  <si>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</si>
  <si>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</si>
  <si>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</si>
  <si>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</si>
  <si>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</si>
  <si>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</si>
  <si>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</si>
  <si>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</si>
  <si>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</si>
  <si>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</si>
  <si>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</si>
  <si>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</si>
  <si>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</si>
  <si>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</si>
  <si>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</si>
  <si>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</si>
  <si>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</si>
  <si>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</si>
  <si>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</si>
  <si>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</si>
  <si>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</si>
  <si>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</si>
  <si>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</si>
  <si>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</si>
  <si>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</si>
  <si>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</si>
  <si>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</si>
  <si>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</si>
  <si>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</si>
  <si>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</si>
  <si>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</si>
  <si>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</si>
  <si>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</si>
  <si>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</si>
  <si>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</si>
  <si>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</si>
  <si>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</si>
  <si>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</si>
  <si>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</si>
  <si>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</si>
  <si>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</si>
  <si>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</si>
  <si>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</si>
  <si>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</si>
  <si>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</si>
  <si>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</si>
  <si>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</si>
  <si>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</si>
  <si>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</si>
  <si>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</si>
  <si>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</si>
  <si>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</si>
  <si>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</si>
  <si>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</si>
  <si>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</si>
  <si>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</si>
  <si>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</si>
  <si>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</si>
  <si>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</si>
  <si>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</si>
  <si>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</si>
  <si>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</si>
  <si>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</si>
  <si>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</si>
  <si>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</si>
  <si>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</si>
  <si>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</si>
  <si>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</si>
  <si>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</si>
  <si>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</si>
  <si>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</si>
  <si>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</si>
  <si>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</si>
  <si>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</si>
  <si>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</si>
  <si>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</si>
  <si>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</si>
  <si>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</si>
  <si>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</si>
  <si>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</si>
  <si>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</si>
  <si>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</si>
  <si>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</si>
  <si>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</si>
  <si>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</si>
  <si>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</si>
  <si>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</si>
  <si>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</si>
  <si>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</si>
  <si>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</si>
  <si>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</si>
  <si>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</si>
  <si>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</si>
  <si>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</si>
  <si>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</si>
  <si>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</si>
  <si>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</si>
  <si>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</si>
  <si>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</si>
  <si>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</si>
  <si>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</si>
  <si>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</si>
  <si>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</si>
  <si>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</si>
  <si>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</si>
  <si>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</si>
  <si>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</si>
  <si>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</si>
  <si>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</si>
  <si>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</si>
  <si>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</si>
  <si>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</si>
  <si>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</si>
  <si>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</si>
  <si>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</si>
  <si>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</si>
  <si>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</si>
  <si>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</si>
  <si>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</si>
  <si>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</si>
  <si>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</si>
  <si>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</si>
  <si>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</si>
  <si>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</si>
  <si>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</si>
  <si>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</si>
  <si>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</si>
  <si>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</si>
  <si>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</si>
  <si>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</si>
  <si>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</si>
  <si>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</si>
  <si>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</si>
  <si>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</si>
  <si>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</si>
  <si>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</si>
  <si>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</si>
  <si>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</si>
  <si>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</si>
  <si>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</si>
  <si>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</si>
  <si>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</si>
  <si>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</si>
  <si>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</si>
  <si>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</si>
  <si>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</si>
  <si>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</si>
  <si>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</si>
  <si>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</si>
  <si>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</si>
  <si>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</si>
  <si>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</si>
  <si>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</si>
  <si>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</si>
  <si>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</si>
  <si>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</si>
  <si>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</si>
  <si>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</si>
  <si>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</si>
  <si>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</si>
  <si>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</si>
  <si>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</si>
  <si>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</si>
  <si>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</si>
  <si>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</si>
  <si>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</si>
  <si>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</si>
  <si>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</si>
  <si>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</si>
  <si>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</si>
  <si>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</si>
  <si>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</si>
  <si>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</si>
  <si>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</si>
  <si>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</si>
  <si>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</si>
  <si>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</si>
  <si>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</si>
  <si>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</si>
  <si>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</si>
  <si>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</si>
  <si>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</si>
  <si>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</si>
  <si>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</si>
  <si>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</si>
  <si>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</si>
  <si>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</si>
  <si>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</si>
  <si>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</si>
  <si>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</si>
  <si>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</si>
  <si>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</si>
  <si>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</si>
  <si>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</si>
  <si>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</si>
  <si>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</si>
  <si>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</si>
  <si>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</si>
  <si>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</si>
  <si>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</si>
  <si>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</si>
  <si>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</si>
  <si>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</si>
  <si>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</si>
  <si>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</si>
  <si>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</si>
  <si>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</si>
  <si>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</si>
  <si>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</si>
  <si>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</si>
  <si>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</si>
  <si>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</si>
  <si>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</si>
  <si>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</si>
  <si>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</si>
  <si>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</si>
  <si>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</si>
  <si>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</si>
  <si>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</si>
  <si>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</si>
  <si>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</si>
  <si>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</si>
  <si>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</si>
  <si>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</si>
  <si>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</si>
  <si>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</si>
  <si>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</si>
  <si>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</si>
  <si>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</si>
  <si>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</si>
  <si>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</si>
  <si>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</si>
  <si>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</si>
  <si>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</si>
  <si>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</si>
  <si>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</si>
  <si>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</si>
  <si>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</si>
  <si>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</si>
  <si>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</si>
  <si>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</si>
  <si>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</si>
  <si>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</si>
  <si>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</si>
  <si>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</si>
  <si>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</si>
  <si>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</si>
  <si>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</si>
  <si>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</si>
  <si>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</si>
  <si>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</si>
  <si>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</si>
  <si>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</si>
  <si>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</si>
  <si>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</si>
  <si>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</si>
  <si>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</si>
  <si>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</si>
  <si>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</si>
  <si>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</si>
  <si>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</si>
  <si>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</si>
  <si>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</si>
  <si>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</si>
  <si>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</si>
  <si>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</si>
  <si>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</si>
  <si>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</si>
  <si>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</si>
  <si>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</si>
  <si>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</si>
  <si>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</si>
  <si>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</si>
  <si>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</si>
  <si>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</si>
  <si>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</si>
  <si>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</si>
  <si>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</si>
  <si>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</si>
  <si>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</si>
  <si>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</si>
  <si>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</si>
  <si>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</si>
  <si>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</si>
  <si>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</si>
  <si>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</si>
  <si>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</si>
  <si>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</si>
  <si>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</si>
  <si>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</si>
  <si>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</si>
  <si>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</si>
  <si>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</si>
  <si>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</si>
  <si>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</si>
  <si>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</si>
  <si>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</si>
  <si>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</si>
  <si>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</si>
  <si>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</si>
  <si>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</si>
  <si>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</si>
  <si>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</si>
  <si>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</si>
  <si>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</si>
  <si>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</si>
  <si>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</si>
  <si>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</si>
  <si>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</si>
  <si>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</si>
  <si>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</si>
  <si>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</si>
  <si>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</si>
  <si>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</si>
  <si>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</si>
  <si>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</si>
  <si>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</si>
  <si>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</si>
  <si>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</si>
  <si>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</si>
  <si>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</si>
  <si>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</si>
  <si>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</si>
  <si>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</si>
  <si>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</si>
  <si>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</si>
  <si>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</si>
  <si>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</si>
  <si>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</si>
  <si>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</si>
  <si>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</si>
  <si>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</si>
  <si>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</si>
  <si>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</si>
  <si>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</si>
  <si>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</si>
  <si>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</si>
  <si>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</si>
  <si>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</si>
  <si>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</si>
  <si>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</si>
  <si>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</si>
  <si>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</si>
  <si>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</si>
  <si>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</si>
  <si>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</si>
  <si>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</si>
  <si>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</si>
  <si>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</si>
  <si>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</si>
  <si>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</si>
  <si>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</si>
  <si>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</si>
  <si>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</si>
  <si>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</si>
  <si>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</si>
  <si>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</si>
  <si>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</si>
  <si>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</si>
  <si>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</si>
  <si>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</si>
  <si>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</si>
  <si>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</si>
  <si>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</si>
  <si>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</si>
  <si>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</si>
  <si>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</si>
  <si>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</si>
  <si>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</si>
  <si>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</si>
  <si>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</si>
  <si>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</si>
  <si>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</si>
  <si>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</si>
  <si>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</si>
  <si>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</si>
  <si>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</si>
  <si>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</si>
  <si>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</si>
  <si>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</si>
  <si>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</si>
  <si>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</si>
  <si>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</si>
  <si>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</si>
  <si>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</si>
  <si>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</si>
  <si>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</si>
  <si>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</si>
  <si>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</si>
  <si>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</si>
  <si>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</si>
  <si>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</si>
  <si>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</si>
  <si>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</si>
  <si>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</si>
  <si>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</si>
  <si>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</si>
  <si>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</si>
  <si>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</si>
  <si>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</si>
  <si>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</si>
  <si>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</si>
  <si>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</si>
  <si>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</si>
  <si>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</si>
  <si>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</si>
  <si>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</si>
  <si>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</si>
  <si>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</si>
  <si>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</si>
  <si>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</si>
  <si>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</si>
  <si>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</si>
  <si>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</si>
  <si>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</si>
  <si>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</si>
  <si>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</si>
  <si>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</si>
  <si>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</si>
  <si>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</si>
  <si>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</si>
  <si>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</si>
  <si>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</si>
  <si>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</si>
  <si>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</si>
  <si>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</si>
  <si>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</si>
  <si>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</si>
  <si>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</si>
  <si>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</si>
  <si>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</si>
  <si>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</si>
  <si>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</si>
  <si>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</si>
  <si>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</si>
  <si>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</si>
  <si>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</si>
  <si>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</si>
  <si>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</si>
  <si>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</si>
  <si>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</si>
  <si>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</si>
  <si>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</si>
  <si>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</si>
  <si>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</si>
  <si>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</si>
  <si>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</si>
  <si>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</si>
  <si>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</si>
  <si>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</si>
  <si>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</si>
  <si>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</si>
  <si>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</si>
  <si>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</si>
  <si>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</si>
  <si>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</si>
  <si>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</si>
  <si>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</si>
  <si>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</si>
  <si>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</si>
  <si>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</si>
  <si>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</si>
  <si>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</si>
  <si>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</si>
  <si>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</si>
  <si>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</si>
  <si>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</si>
  <si>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</si>
  <si>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</si>
  <si>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</si>
  <si>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</si>
  <si>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</si>
  <si>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</si>
  <si>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</si>
  <si>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</si>
  <si>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</si>
  <si>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</si>
  <si>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</si>
  <si>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</si>
  <si>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</si>
  <si>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</si>
  <si>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</si>
  <si>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</si>
  <si>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</si>
  <si>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</si>
  <si>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</si>
  <si>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</si>
  <si>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</si>
  <si>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</si>
  <si>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</si>
  <si>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</si>
  <si>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</si>
  <si>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</si>
  <si>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</si>
  <si>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</si>
  <si>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</si>
  <si>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</si>
  <si>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</si>
  <si>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</si>
  <si>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</si>
  <si>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</si>
  <si>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</si>
  <si>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</si>
  <si>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</si>
  <si>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</si>
  <si>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</si>
  <si>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</si>
  <si>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</si>
  <si>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</si>
  <si>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</si>
  <si>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</si>
  <si>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</si>
  <si>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</si>
  <si>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</si>
  <si>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</si>
  <si>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</si>
  <si>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</si>
  <si>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</si>
  <si>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</si>
  <si>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</si>
  <si>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</si>
  <si>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</si>
  <si>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</si>
  <si>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</si>
  <si>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</si>
  <si>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</si>
  <si>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</si>
  <si>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</si>
  <si>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</si>
  <si>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</si>
  <si>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</si>
  <si>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</si>
  <si>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</si>
  <si>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</si>
  <si>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</si>
  <si>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</si>
  <si>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</si>
  <si>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</si>
  <si>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</si>
  <si>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</si>
  <si>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</si>
  <si>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</si>
  <si>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</si>
  <si>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</si>
  <si>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</si>
  <si>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</si>
  <si>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</si>
  <si>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</si>
  <si>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</si>
  <si>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</si>
  <si>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</si>
  <si>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</si>
  <si>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</si>
  <si>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</si>
  <si>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</si>
  <si>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</si>
  <si>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</si>
  <si>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</si>
  <si>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</si>
  <si>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</si>
  <si>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</si>
  <si>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</si>
  <si>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</si>
  <si>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</si>
  <si>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</si>
  <si>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</si>
  <si>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</si>
  <si>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</si>
  <si>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</si>
  <si>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</si>
  <si>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</si>
  <si>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</si>
  <si>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</si>
  <si>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</si>
  <si>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</si>
  <si>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</si>
  <si>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</si>
  <si>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</si>
  <si>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</si>
  <si>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</si>
  <si>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</si>
  <si>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</si>
  <si>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</si>
  <si>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</si>
  <si>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</si>
  <si>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</si>
  <si>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</si>
  <si>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</si>
  <si>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</si>
  <si>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</si>
  <si>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</si>
  <si>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</si>
  <si>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</si>
  <si>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</si>
  <si>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</si>
  <si>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</si>
  <si>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</si>
  <si>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</si>
  <si>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</si>
  <si>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</si>
  <si>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</si>
  <si>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</si>
  <si>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</si>
  <si>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</si>
  <si>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</si>
  <si>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</si>
  <si>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</si>
  <si>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</si>
  <si>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</si>
  <si>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</si>
  <si>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</si>
  <si>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</si>
  <si>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</si>
  <si>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</si>
  <si>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</si>
  <si>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</si>
  <si>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</si>
  <si>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</si>
  <si>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</si>
  <si>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</si>
  <si>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</si>
  <si>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</si>
  <si>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</si>
  <si>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</si>
  <si>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</si>
  <si>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</si>
  <si>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</si>
  <si>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</si>
  <si>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</si>
  <si>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</si>
  <si>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</si>
  <si>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</si>
  <si>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</si>
  <si>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</si>
  <si>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</si>
  <si>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</si>
  <si>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</si>
  <si>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</si>
  <si>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</si>
  <si>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</si>
  <si>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</si>
  <si>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</si>
  <si>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</si>
  <si>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</si>
  <si>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</si>
  <si>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</si>
  <si>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</si>
  <si>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</si>
  <si>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</si>
  <si>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</si>
  <si>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</si>
  <si>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</si>
  <si>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</si>
  <si>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</si>
  <si>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</si>
  <si>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</si>
  <si>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</si>
  <si>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</si>
  <si>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</si>
  <si>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</si>
  <si>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</si>
  <si>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</si>
  <si>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</si>
  <si>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</si>
  <si>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</si>
  <si>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</si>
  <si>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</si>
  <si>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</si>
  <si>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</si>
  <si>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</si>
  <si>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</si>
  <si>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</si>
  <si>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</si>
  <si>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</si>
  <si>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</si>
  <si>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</si>
  <si>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</si>
  <si>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</si>
  <si>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</si>
  <si>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</si>
  <si>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</si>
  <si>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</si>
  <si>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</si>
  <si>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</si>
  <si>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</si>
  <si>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</si>
  <si>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</si>
  <si>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</si>
  <si>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</si>
  <si>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</si>
  <si>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</si>
  <si>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</si>
  <si>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</si>
  <si>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</si>
  <si>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</si>
  <si>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</si>
  <si>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</si>
  <si>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</si>
  <si>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</si>
  <si>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</si>
  <si>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</si>
  <si>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</si>
  <si>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</si>
  <si>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</si>
  <si>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</si>
  <si>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</si>
  <si>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</si>
  <si>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</si>
  <si>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</si>
  <si>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</si>
  <si>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</si>
  <si>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</si>
  <si>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</si>
  <si>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</si>
  <si>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</si>
  <si>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</si>
  <si>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</si>
  <si>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</si>
  <si>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</si>
  <si>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</si>
  <si>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</si>
  <si>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</si>
  <si>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</si>
  <si>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</si>
  <si>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</si>
  <si>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</si>
  <si>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</si>
  <si>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</si>
  <si>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</si>
  <si>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</si>
  <si>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</si>
  <si>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</si>
  <si>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</si>
  <si>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</si>
  <si>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</si>
  <si>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</si>
  <si>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</si>
  <si>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</si>
  <si>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</si>
  <si>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</si>
  <si>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</si>
  <si>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</si>
  <si>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</si>
  <si>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</si>
  <si>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</si>
  <si>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</si>
  <si>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</si>
  <si>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</si>
  <si>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</si>
  <si>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</si>
  <si>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</si>
  <si>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</si>
  <si>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</si>
  <si>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</si>
  <si>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</si>
  <si>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</si>
  <si>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</si>
  <si>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</si>
  <si>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</si>
  <si>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</si>
  <si>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</si>
  <si>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</si>
  <si>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</si>
  <si>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</si>
  <si>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</si>
  <si>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</si>
  <si>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</si>
  <si>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</si>
  <si>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</si>
  <si>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</si>
  <si>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</si>
  <si>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</si>
  <si>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</si>
  <si>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</si>
  <si>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</si>
  <si>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</si>
  <si>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</si>
  <si>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</si>
  <si>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</si>
  <si>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</si>
  <si>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</si>
  <si>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</si>
  <si>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</si>
  <si>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</si>
  <si>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</si>
  <si>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</si>
  <si>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</si>
  <si>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</si>
  <si>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</si>
  <si>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</si>
  <si>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</si>
  <si>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</si>
  <si>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</si>
  <si>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</si>
  <si>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</si>
  <si>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</si>
  <si>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</si>
  <si>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</si>
  <si>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</si>
  <si>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</si>
  <si>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</si>
  <si>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</si>
  <si>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</si>
  <si>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</si>
  <si>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</si>
  <si>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</si>
  <si>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</si>
  <si>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</si>
  <si>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</si>
  <si>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</si>
  <si>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</si>
  <si>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</si>
  <si>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</si>
  <si>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</si>
  <si>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</si>
  <si>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</si>
  <si>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</si>
  <si>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</si>
  <si>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</si>
  <si>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</si>
  <si>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</si>
  <si>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</si>
  <si>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</si>
  <si>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</si>
  <si>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</si>
  <si>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</si>
  <si>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</si>
  <si>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</si>
  <si>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</si>
  <si>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</si>
  <si>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</si>
  <si>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</si>
  <si>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</si>
  <si>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</si>
  <si>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</si>
  <si>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</si>
  <si>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</si>
  <si>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</si>
  <si>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</si>
  <si>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</si>
  <si>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</si>
  <si>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</si>
  <si>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</si>
  <si>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</si>
  <si>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</si>
  <si>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</si>
  <si>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</si>
  <si>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</si>
  <si>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</si>
  <si>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</si>
  <si>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</si>
  <si>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</si>
  <si>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</si>
  <si>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</si>
  <si>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</si>
  <si>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</si>
  <si>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</si>
  <si>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</si>
  <si>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</si>
  <si>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</si>
  <si>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</si>
  <si>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</si>
  <si>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</si>
  <si>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</si>
  <si>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</si>
  <si>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</si>
  <si>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</si>
  <si>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</si>
  <si>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</si>
  <si>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</si>
  <si>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</si>
  <si>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</si>
  <si>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</si>
  <si>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</si>
  <si>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</si>
  <si>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</si>
  <si>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</si>
  <si>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</si>
  <si>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</si>
  <si>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</si>
  <si>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</si>
  <si>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</si>
  <si>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</si>
  <si>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</si>
  <si>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</si>
  <si>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</si>
  <si>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</si>
  <si>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</si>
  <si>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</si>
  <si>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</si>
  <si>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</si>
  <si>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</si>
  <si>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</si>
  <si>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</si>
  <si>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</si>
  <si>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</si>
  <si>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</si>
  <si>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</si>
  <si>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</si>
  <si>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</si>
  <si>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</si>
  <si>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</si>
  <si>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</si>
  <si>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</si>
  <si>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</si>
  <si>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</si>
  <si>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</si>
  <si>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</si>
  <si>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</si>
  <si>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</si>
  <si>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</si>
  <si>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</si>
  <si>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</si>
  <si>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</si>
  <si>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</si>
  <si>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</si>
  <si>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</si>
  <si>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</si>
  <si>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</si>
  <si>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</si>
  <si>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</si>
  <si>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</si>
  <si>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</si>
  <si>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</si>
  <si>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</si>
  <si>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</si>
  <si>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</si>
  <si>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</si>
  <si>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</si>
  <si>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</si>
  <si>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</si>
  <si>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</si>
  <si>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</si>
  <si>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</si>
  <si>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</si>
  <si>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</si>
  <si>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</si>
  <si>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</si>
  <si>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</si>
  <si>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</si>
  <si>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</si>
  <si>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</si>
  <si>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</si>
  <si>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</si>
  <si>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</si>
  <si>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</si>
  <si>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</si>
  <si>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</si>
  <si>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</si>
  <si>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</si>
  <si>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</si>
  <si>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</si>
  <si>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</si>
  <si>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</si>
  <si>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</si>
  <si>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</si>
  <si>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</si>
  <si>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</si>
  <si>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</si>
  <si>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</si>
  <si>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</si>
  <si>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</si>
  <si>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</si>
  <si>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</si>
  <si>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</si>
  <si>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</si>
  <si>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</si>
  <si>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</si>
  <si>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</si>
  <si>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</si>
  <si>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</si>
  <si>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</si>
  <si>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</si>
  <si>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</si>
  <si>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</si>
  <si>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</si>
  <si>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</si>
  <si>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</si>
  <si>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</si>
  <si>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</si>
  <si>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</si>
  <si>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</si>
  <si>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</si>
  <si>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</si>
  <si>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</si>
  <si>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</si>
  <si>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</si>
  <si>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</si>
  <si>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</si>
  <si>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</si>
  <si>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</si>
  <si>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</si>
  <si>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</si>
  <si>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</si>
  <si>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</si>
  <si>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</si>
  <si>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</si>
  <si>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</si>
  <si>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</si>
  <si>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</si>
  <si>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</si>
  <si>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</si>
  <si>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</si>
  <si>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</si>
  <si>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</si>
  <si>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</si>
  <si>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</si>
  <si>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</si>
  <si>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</si>
  <si>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</si>
  <si>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</si>
  <si>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</si>
  <si>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</si>
  <si>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</si>
  <si>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</si>
  <si>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</si>
  <si>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</si>
  <si>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</si>
  <si>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</si>
  <si>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</si>
  <si>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</si>
  <si>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</si>
  <si>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</si>
  <si>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</si>
  <si>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</si>
  <si>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</si>
  <si>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</si>
  <si>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</si>
  <si>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</si>
  <si>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</si>
  <si>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</si>
  <si>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</si>
  <si>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</si>
  <si>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</si>
  <si>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</si>
  <si>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</si>
  <si>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</si>
  <si>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</si>
  <si>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</si>
  <si>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</si>
  <si>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</si>
  <si>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</si>
  <si>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</si>
  <si>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</si>
  <si>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</si>
  <si>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</si>
  <si>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</si>
  <si>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</si>
  <si>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</si>
  <si>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</si>
  <si>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</si>
  <si>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</si>
  <si>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</si>
  <si>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</si>
  <si>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</si>
  <si>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</si>
  <si>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</si>
  <si>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</si>
  <si>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</si>
  <si>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</si>
  <si>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</si>
  <si>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</si>
  <si>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</si>
  <si>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</si>
  <si>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</si>
  <si>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</si>
  <si>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</si>
  <si>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</si>
  <si>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</si>
  <si>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</si>
  <si>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</si>
  <si>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</si>
  <si>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</si>
  <si>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</si>
  <si>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</si>
  <si>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</si>
  <si>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</si>
  <si>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</si>
  <si>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</si>
  <si>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</si>
  <si>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</si>
  <si>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</si>
  <si>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</si>
  <si>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</si>
  <si>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</si>
  <si>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</si>
  <si>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</si>
  <si>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</si>
  <si>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</si>
  <si>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</si>
  <si>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</si>
  <si>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</si>
  <si>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</si>
  <si>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</si>
  <si>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</si>
  <si>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</si>
  <si>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</si>
  <si>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</si>
  <si>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</si>
  <si>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</si>
  <si>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</si>
  <si>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</si>
  <si>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</si>
  <si>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</si>
  <si>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</si>
  <si>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</si>
  <si>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</si>
  <si>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</si>
  <si>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</si>
  <si>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</si>
  <si>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</si>
  <si>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</si>
  <si>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</si>
  <si>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</si>
  <si>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</si>
  <si>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</si>
  <si>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</si>
  <si>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</si>
  <si>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</si>
  <si>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</si>
  <si>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</si>
  <si>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</si>
  <si>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</si>
  <si>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</si>
  <si>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</si>
  <si>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</si>
  <si>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</si>
  <si>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</si>
  <si>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</si>
  <si>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</si>
  <si>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</si>
  <si>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</si>
  <si>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</si>
  <si>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</si>
  <si>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</si>
  <si>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</si>
  <si>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</si>
  <si>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</si>
  <si>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</si>
  <si>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</si>
  <si>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</si>
  <si>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</si>
  <si>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</si>
  <si>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</si>
  <si>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</si>
  <si>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</si>
  <si>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</si>
  <si>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</si>
  <si>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</si>
  <si>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</si>
  <si>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</si>
  <si>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</si>
  <si>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</si>
  <si>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</si>
  <si>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</si>
  <si>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</si>
  <si>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</si>
  <si>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</si>
  <si>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</si>
  <si>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</si>
  <si>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</si>
  <si>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</si>
  <si>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</si>
  <si>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</si>
  <si>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</si>
  <si>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</si>
  <si>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</si>
  <si>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</si>
  <si>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</si>
  <si>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</si>
  <si>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</si>
  <si>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</si>
  <si>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</si>
  <si>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</si>
  <si>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</si>
  <si>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</si>
  <si>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</si>
  <si>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</si>
  <si>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</si>
  <si>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</si>
  <si>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</si>
  <si>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</si>
  <si>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</si>
  <si>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</si>
  <si>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</si>
  <si>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</si>
  <si>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</si>
  <si>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</si>
  <si>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</si>
  <si>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</si>
  <si>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</si>
  <si>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</si>
  <si>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</si>
  <si>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</si>
  <si>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</si>
  <si>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</si>
  <si>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</si>
  <si>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</si>
  <si>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</si>
  <si>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</si>
  <si>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</si>
  <si>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</si>
  <si>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</si>
  <si>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</si>
  <si>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</si>
  <si>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</si>
  <si>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</si>
  <si>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</si>
  <si>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</si>
  <si>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</si>
  <si>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</si>
  <si>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</si>
  <si>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</si>
  <si>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</si>
  <si>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</si>
  <si>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</si>
  <si>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</si>
  <si>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</si>
  <si>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</si>
  <si>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</si>
  <si>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</si>
  <si>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</si>
  <si>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</si>
  <si>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</si>
  <si>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</si>
  <si>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</si>
  <si>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</si>
  <si>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</si>
  <si>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</si>
  <si>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</si>
  <si>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</si>
  <si>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</si>
  <si>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</si>
  <si>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</si>
  <si>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</si>
  <si>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</si>
  <si>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</si>
  <si>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</si>
  <si>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</si>
  <si>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</si>
  <si>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</si>
  <si>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</si>
  <si>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</si>
  <si>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</si>
  <si>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</si>
  <si>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</si>
  <si>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</si>
  <si>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</si>
  <si>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</si>
  <si>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</si>
  <si>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</si>
  <si>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</si>
  <si>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</si>
  <si>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</si>
  <si>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</si>
  <si>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</si>
  <si>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</si>
  <si>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</si>
  <si>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</si>
  <si>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</si>
  <si>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</si>
  <si>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</si>
  <si>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</si>
  <si>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</si>
  <si>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</si>
  <si>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</si>
  <si>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</si>
  <si>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</si>
  <si>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</si>
  <si>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</si>
  <si>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</si>
  <si>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</si>
  <si>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</si>
  <si>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</si>
  <si>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</si>
  <si>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</si>
  <si>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</si>
  <si>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</si>
  <si>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</si>
  <si>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</si>
  <si>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</si>
  <si>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</si>
  <si>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</si>
  <si>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</si>
  <si>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</si>
  <si>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</si>
  <si>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</si>
  <si>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</si>
  <si>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</si>
  <si>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</si>
  <si>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</si>
  <si>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</si>
  <si>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</si>
  <si>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</si>
  <si>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</si>
  <si>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</si>
  <si>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</si>
  <si>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</si>
  <si>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</si>
  <si>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</si>
  <si>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</si>
  <si>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</si>
  <si>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</si>
  <si>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</si>
  <si>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</si>
  <si>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</si>
  <si>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</si>
  <si>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</si>
  <si>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</si>
  <si>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</si>
  <si>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</si>
  <si>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</si>
  <si>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</si>
  <si>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</si>
  <si>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</si>
  <si>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</si>
  <si>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</si>
  <si>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</si>
  <si>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</si>
  <si>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</si>
  <si>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</si>
  <si>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</si>
  <si>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</si>
  <si>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</si>
  <si>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</si>
  <si>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</si>
  <si>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</si>
  <si>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</si>
  <si>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</si>
  <si>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</si>
  <si>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</si>
  <si>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</si>
  <si>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</si>
  <si>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</si>
  <si>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</si>
  <si>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</si>
  <si>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</si>
  <si>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</si>
  <si>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</si>
  <si>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</si>
  <si>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</si>
  <si>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</si>
  <si>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</si>
  <si>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</si>
  <si>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</si>
  <si>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</si>
  <si>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</si>
  <si>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</si>
  <si>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</si>
  <si>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</si>
  <si>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</si>
  <si>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</si>
  <si>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</si>
  <si>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</si>
  <si>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</si>
  <si>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</si>
  <si>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</si>
  <si>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</si>
  <si>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</si>
  <si>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</si>
  <si>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</si>
  <si>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</si>
  <si>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</si>
  <si>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</si>
  <si>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</si>
  <si>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</si>
  <si>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</si>
  <si>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</si>
  <si>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</si>
  <si>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</si>
  <si>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</si>
  <si>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</si>
  <si>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</si>
  <si>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</si>
  <si>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</si>
  <si>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</si>
  <si>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</si>
  <si>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</si>
  <si>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</si>
  <si>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</si>
  <si>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</si>
  <si>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</si>
  <si>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</si>
  <si>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</si>
  <si>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</si>
  <si>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</si>
  <si>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</si>
  <si>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</si>
  <si>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</si>
  <si>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</si>
  <si>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</si>
  <si>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</si>
  <si>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</si>
  <si>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</si>
  <si>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</si>
  <si>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</si>
  <si>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</si>
  <si>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</si>
  <si>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</si>
  <si>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</si>
  <si>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</si>
  <si>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</si>
  <si>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</si>
  <si>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</si>
  <si>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</si>
  <si>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</si>
  <si>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</si>
  <si>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</si>
  <si>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</si>
  <si>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</si>
  <si>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</si>
  <si>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</si>
  <si>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</si>
  <si>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</si>
  <si>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</si>
  <si>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</si>
  <si>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</si>
  <si>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</si>
  <si>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</si>
  <si>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</si>
  <si>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</si>
  <si>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</si>
  <si>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</si>
  <si>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</si>
  <si>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</si>
  <si>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</si>
  <si>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</si>
  <si>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</si>
  <si>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</si>
  <si>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</si>
  <si>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</si>
  <si>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</si>
  <si>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</si>
  <si>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</si>
  <si>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</si>
  <si>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</si>
  <si>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</si>
  <si>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</si>
  <si>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</si>
  <si>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</si>
  <si>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</si>
  <si>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</si>
  <si>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</si>
  <si>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</si>
  <si>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</si>
  <si>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</si>
  <si>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</si>
  <si>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</si>
  <si>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</si>
  <si>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</si>
  <si>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</si>
  <si>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</si>
  <si>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</si>
  <si>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</si>
  <si>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</si>
  <si>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</si>
  <si>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</si>
  <si>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</si>
  <si>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</si>
  <si>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</si>
  <si>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</si>
  <si>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</si>
  <si>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</si>
  <si>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</si>
  <si>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</si>
  <si>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</si>
  <si>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</si>
  <si>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</si>
  <si>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</si>
  <si>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</si>
  <si>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</si>
  <si>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</si>
  <si>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</si>
  <si>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</si>
  <si>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</si>
  <si>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</si>
  <si>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</si>
  <si>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</si>
  <si>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</si>
  <si>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</si>
  <si>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</si>
  <si>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</si>
  <si>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</si>
  <si>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</si>
  <si>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</si>
  <si>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</si>
  <si>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</si>
  <si>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</si>
  <si>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</si>
  <si>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</si>
  <si>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</si>
  <si>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</si>
  <si>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</si>
  <si>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</si>
  <si>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</si>
  <si>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</si>
  <si>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</si>
  <si>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</si>
  <si>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</si>
  <si>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</si>
  <si>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</si>
  <si>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</si>
  <si>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</si>
  <si>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</si>
  <si>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</si>
  <si>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</si>
  <si>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</si>
  <si>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</si>
  <si>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</si>
  <si>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</si>
  <si>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</si>
  <si>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</si>
  <si>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</si>
  <si>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</si>
  <si>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</si>
  <si>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</si>
  <si>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</si>
  <si>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</si>
  <si>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</si>
  <si>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</si>
  <si>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</si>
  <si>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</si>
  <si>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</si>
  <si>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</si>
  <si>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</si>
  <si>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</si>
  <si>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</si>
  <si>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</si>
  <si>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</si>
  <si>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</si>
  <si>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</si>
  <si>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</si>
  <si>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</si>
  <si>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</si>
  <si>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</si>
  <si>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</si>
  <si>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</si>
  <si>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</si>
  <si>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</si>
  <si>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</si>
  <si>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</si>
  <si>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</si>
  <si>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</si>
  <si>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</si>
  <si>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</si>
  <si>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</si>
  <si>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</si>
  <si>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</si>
  <si>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</si>
  <si>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</si>
  <si>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</si>
  <si>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</si>
  <si>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</si>
  <si>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</si>
  <si>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</si>
  <si>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</si>
  <si>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</si>
  <si>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</si>
  <si>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</si>
  <si>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</si>
  <si>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</si>
  <si>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</si>
  <si>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</si>
  <si>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</si>
  <si>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</si>
  <si>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</si>
  <si>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</si>
  <si>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</si>
  <si>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</si>
  <si>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</si>
  <si>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</si>
  <si>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</si>
  <si>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</si>
  <si>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</si>
  <si>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</si>
  <si>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</si>
  <si>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</si>
  <si>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</si>
  <si>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</si>
  <si>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</si>
  <si>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</si>
  <si>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</si>
  <si>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</si>
  <si>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</si>
  <si>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</si>
  <si>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</si>
  <si>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</si>
  <si>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</si>
  <si>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</si>
  <si>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</si>
  <si>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</si>
  <si>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</si>
  <si>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</si>
  <si>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</si>
  <si>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</si>
  <si>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</si>
  <si>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</si>
  <si>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</si>
  <si>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</si>
  <si>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</si>
  <si>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</si>
  <si>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</si>
  <si>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</si>
  <si>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</si>
  <si>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</si>
  <si>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</si>
  <si>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</si>
  <si>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</si>
  <si>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</si>
  <si>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</si>
  <si>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</si>
  <si>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</si>
  <si>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</si>
  <si>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</si>
  <si>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</si>
  <si>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</si>
  <si>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</si>
  <si>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</si>
  <si>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</si>
  <si>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</si>
  <si>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</si>
  <si>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</si>
  <si>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</si>
  <si>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</si>
  <si>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</si>
  <si>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</si>
  <si>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</si>
  <si>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</si>
  <si>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</si>
  <si>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</si>
  <si>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</si>
  <si>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</si>
  <si>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</si>
  <si>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</si>
  <si>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</si>
  <si>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</si>
  <si>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</si>
  <si>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</si>
  <si>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</si>
  <si>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</si>
  <si>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</si>
  <si>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</si>
  <si>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</si>
  <si>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</si>
  <si>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</si>
  <si>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</si>
  <si>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</si>
  <si>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</si>
  <si>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</si>
  <si>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</si>
  <si>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</si>
  <si>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</si>
  <si>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</si>
  <si>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</si>
  <si>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</si>
  <si>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</si>
  <si>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</si>
  <si>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</si>
  <si>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</si>
  <si>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</si>
  <si>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</si>
  <si>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</si>
  <si>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</si>
  <si>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</si>
  <si>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</si>
  <si>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</si>
  <si>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</si>
  <si>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</si>
  <si>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</si>
  <si>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</si>
  <si>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</si>
  <si>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</si>
  <si>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</si>
  <si>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</si>
  <si>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</si>
  <si>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</si>
  <si>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</si>
  <si>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</si>
  <si>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</si>
  <si>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</si>
  <si>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</si>
  <si>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</si>
  <si>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</si>
  <si>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</si>
  <si>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</si>
  <si>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</si>
  <si>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</si>
  <si>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</si>
  <si>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</si>
  <si>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</si>
  <si>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</si>
  <si>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</si>
  <si>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</si>
  <si>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</si>
  <si>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</si>
  <si>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</si>
  <si>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</si>
  <si>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</si>
  <si>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</si>
  <si>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</si>
  <si>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</si>
  <si>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</si>
  <si>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</si>
  <si>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</si>
  <si>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</si>
  <si>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</si>
  <si>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</si>
  <si>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</si>
  <si>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</si>
  <si>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</si>
  <si>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</si>
  <si>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</si>
  <si>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</si>
  <si>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</si>
  <si>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</si>
  <si>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</si>
  <si>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</si>
  <si>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</si>
  <si>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</si>
  <si>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</si>
  <si>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</si>
  <si>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</si>
  <si>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</si>
  <si>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</si>
  <si>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</si>
  <si>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</si>
  <si>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</si>
  <si>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</si>
  <si>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</si>
  <si>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</si>
  <si>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</si>
  <si>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</si>
  <si>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</si>
  <si>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</si>
  <si>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</si>
  <si>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</si>
  <si>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</si>
  <si>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</si>
  <si>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</si>
  <si>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</si>
  <si>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</si>
  <si>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</si>
  <si>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</si>
  <si>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</si>
  <si>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</si>
  <si>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</si>
  <si>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</si>
  <si>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</si>
  <si>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</si>
  <si>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</si>
  <si>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</si>
  <si>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</si>
  <si>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</si>
  <si>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</si>
  <si>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</si>
  <si>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</si>
  <si>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</si>
  <si>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</si>
  <si>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</si>
  <si>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</si>
  <si>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</si>
  <si>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</si>
  <si>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</si>
  <si>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</si>
  <si>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</si>
  <si>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</si>
  <si>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</si>
  <si>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</si>
  <si>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</si>
  <si>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</si>
  <si>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</si>
  <si>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</si>
  <si>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</si>
  <si>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</si>
  <si>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</si>
  <si>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</si>
  <si>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</si>
  <si>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</si>
  <si>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</si>
  <si>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</si>
  <si>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</si>
  <si>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</si>
  <si>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</si>
  <si>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</si>
  <si>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</si>
  <si>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</si>
  <si>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</si>
  <si>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</si>
  <si>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</si>
  <si>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</si>
  <si>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</si>
  <si>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</si>
  <si>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</si>
  <si>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</si>
  <si>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</si>
  <si>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</si>
  <si>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</si>
  <si>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</si>
  <si>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</si>
  <si>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</si>
  <si>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</si>
  <si>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</si>
  <si>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</si>
  <si>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</si>
  <si>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</si>
  <si>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</si>
  <si>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</si>
  <si>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</si>
  <si>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</si>
  <si>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</si>
  <si>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</si>
  <si>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</si>
  <si>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</si>
  <si>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</si>
  <si>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</si>
  <si>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</si>
  <si>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</si>
  <si>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</si>
  <si>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</si>
  <si>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</si>
  <si>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</si>
  <si>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</si>
  <si>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</si>
  <si>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</si>
  <si>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</si>
  <si>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</si>
  <si>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</si>
  <si>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</si>
  <si>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</si>
  <si>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</si>
  <si>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</si>
  <si>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</si>
  <si>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</si>
  <si>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</si>
  <si>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</si>
  <si>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</si>
  <si>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</si>
  <si>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</si>
  <si>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</si>
  <si>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</si>
  <si>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</si>
  <si>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</si>
  <si>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</si>
  <si>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</si>
  <si>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</si>
  <si>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</si>
  <si>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</si>
  <si>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</si>
  <si>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</si>
  <si>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</si>
  <si>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</si>
  <si>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</si>
  <si>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</si>
  <si>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</si>
  <si>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</si>
  <si>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</si>
  <si>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</si>
  <si>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</si>
  <si>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</si>
  <si>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</si>
  <si>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</si>
  <si>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</si>
  <si>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</si>
  <si>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</si>
  <si>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</si>
  <si>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</si>
  <si>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</si>
  <si>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</si>
  <si>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</si>
  <si>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</si>
  <si>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</si>
  <si>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</si>
  <si>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</si>
  <si>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</si>
  <si>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</si>
  <si>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</si>
  <si>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</si>
  <si>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</si>
  <si>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</si>
  <si>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</si>
  <si>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</si>
  <si>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</si>
  <si>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</si>
  <si>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</si>
  <si>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</si>
  <si>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</si>
  <si>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</si>
  <si>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</si>
  <si>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</si>
  <si>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</si>
  <si>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</si>
  <si>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</si>
  <si>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</si>
  <si>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</si>
  <si>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</si>
  <si>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</si>
  <si>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</si>
  <si>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</si>
  <si>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</si>
  <si>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</si>
  <si>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</si>
  <si>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</si>
  <si>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</si>
  <si>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</si>
  <si>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</si>
  <si>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</si>
  <si>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</si>
  <si>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</si>
  <si>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</si>
  <si>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</si>
  <si>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</si>
  <si>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</si>
  <si>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</si>
  <si>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</si>
  <si>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</si>
  <si>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</si>
  <si>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</si>
  <si>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</si>
  <si>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</si>
  <si>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</si>
  <si>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</si>
  <si>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</si>
  <si>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</si>
  <si>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</si>
  <si>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</si>
  <si>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</si>
  <si>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</si>
  <si>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</si>
  <si>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</si>
  <si>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</si>
  <si>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</si>
  <si>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</si>
  <si>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</si>
  <si>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</si>
  <si>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</si>
  <si>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</si>
  <si>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</si>
  <si>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</si>
  <si>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</si>
  <si>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</si>
  <si>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</si>
  <si>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</si>
  <si>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</si>
  <si>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</si>
  <si>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</si>
  <si>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</si>
  <si>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</si>
  <si>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</si>
  <si>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</si>
  <si>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</si>
  <si>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</si>
  <si>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</si>
  <si>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</si>
  <si>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</si>
  <si>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</si>
  <si>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</si>
  <si>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</si>
  <si>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</si>
  <si>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</si>
  <si>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</si>
  <si>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</si>
  <si>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</si>
  <si>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</si>
  <si>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</si>
  <si>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</si>
  <si>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</si>
  <si>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</si>
  <si>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</si>
  <si>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</si>
  <si>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</si>
  <si>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</si>
  <si>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</si>
  <si>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</si>
  <si>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</si>
  <si>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</si>
  <si>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</si>
  <si>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</si>
  <si>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</si>
  <si>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</si>
  <si>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</si>
  <si>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</si>
  <si>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</si>
  <si>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</si>
  <si>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</si>
  <si>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</si>
  <si>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</si>
  <si>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</si>
  <si>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</si>
  <si>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</si>
  <si>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</si>
  <si>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</si>
  <si>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</si>
  <si>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</si>
  <si>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</si>
  <si>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</si>
  <si>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</si>
  <si>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</si>
  <si>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</si>
  <si>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</si>
  <si>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</si>
  <si>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</si>
  <si>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</si>
  <si>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</si>
  <si>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</si>
  <si>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</si>
  <si>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</si>
  <si>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</si>
  <si>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</si>
  <si>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</si>
  <si>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</si>
  <si>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</si>
  <si>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</si>
  <si>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</si>
  <si>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</si>
  <si>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</si>
  <si>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</si>
  <si>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</si>
  <si>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</si>
  <si>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</si>
  <si>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</si>
  <si>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</si>
  <si>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</si>
  <si>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</si>
  <si>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</si>
  <si>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</si>
  <si>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</si>
  <si>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</si>
  <si>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</si>
  <si>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</si>
  <si>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</si>
  <si>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</si>
  <si>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</si>
  <si>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</si>
  <si>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</si>
  <si>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</si>
  <si>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</si>
  <si>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</si>
  <si>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</si>
  <si>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</si>
  <si>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</si>
  <si>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</si>
  <si>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</si>
  <si>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</si>
  <si>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</si>
  <si>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</si>
  <si>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</si>
  <si>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</si>
  <si>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</si>
  <si>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</si>
  <si>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</si>
  <si>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</si>
  <si>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</si>
  <si>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</si>
  <si>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</si>
  <si>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</si>
  <si>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</si>
  <si>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</si>
  <si>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</si>
  <si>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</si>
  <si>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</si>
  <si>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</si>
  <si>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</si>
  <si>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</si>
  <si>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</si>
  <si>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</si>
  <si>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</si>
  <si>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</si>
  <si>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</si>
  <si>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</si>
  <si>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</si>
  <si>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</si>
  <si>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</si>
  <si>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</si>
  <si>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</si>
  <si>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</si>
  <si>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</si>
  <si>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</si>
  <si>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</si>
  <si>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</si>
  <si>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</si>
  <si>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</si>
  <si>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</si>
  <si>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</si>
  <si>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</si>
  <si>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</si>
  <si>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</si>
  <si>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</si>
  <si>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</si>
  <si>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</si>
  <si>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</si>
  <si>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</si>
  <si>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</si>
  <si>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</si>
  <si>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</si>
  <si>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</si>
  <si>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</si>
  <si>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</si>
  <si>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</si>
  <si>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</si>
  <si>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</si>
  <si>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</si>
  <si>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</si>
  <si>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</si>
  <si>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</si>
  <si>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</si>
  <si>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</si>
  <si>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</si>
  <si>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</si>
  <si>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</si>
  <si>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</si>
  <si>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</si>
  <si>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</si>
  <si>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</si>
  <si>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</si>
  <si>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</si>
  <si>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</si>
  <si>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</si>
  <si>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</si>
  <si>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</si>
  <si>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</si>
  <si>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</si>
  <si>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</si>
  <si>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</si>
  <si>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</si>
  <si>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</si>
  <si>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</si>
  <si>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</si>
  <si>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</si>
  <si>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</si>
  <si>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</si>
  <si>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</si>
  <si>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</si>
  <si>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</si>
  <si>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</si>
  <si>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</si>
  <si>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</si>
  <si>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</si>
  <si>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</si>
  <si>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</si>
  <si>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</si>
  <si>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</si>
  <si>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</si>
  <si>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</si>
  <si>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</si>
  <si>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</si>
  <si>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</si>
  <si>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</si>
  <si>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</si>
  <si>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</si>
  <si>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</si>
  <si>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</si>
  <si>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</si>
  <si>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</si>
  <si>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</si>
  <si>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</si>
  <si>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</si>
  <si>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</si>
  <si>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</si>
  <si>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</si>
  <si>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</si>
  <si>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</si>
  <si>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</si>
  <si>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</si>
  <si>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</si>
  <si>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</si>
  <si>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</si>
  <si>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</si>
  <si>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</si>
  <si>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</si>
  <si>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</si>
  <si>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</si>
  <si>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</si>
  <si>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</si>
  <si>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</si>
  <si>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</si>
  <si>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</si>
  <si>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</si>
  <si>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</si>
  <si>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</si>
  <si>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</si>
  <si>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</si>
  <si>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</si>
  <si>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</si>
  <si>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</si>
  <si>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</si>
  <si>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</si>
  <si>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</si>
  <si>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</si>
  <si>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</si>
  <si>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</si>
  <si>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</si>
  <si>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</si>
  <si>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</si>
  <si>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</si>
  <si>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</si>
  <si>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</si>
  <si>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</si>
  <si>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</si>
  <si>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</si>
  <si>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</si>
  <si>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</si>
  <si>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</si>
  <si>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</si>
  <si>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</si>
  <si>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</si>
  <si>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</si>
  <si>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</si>
  <si>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</si>
  <si>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</si>
  <si>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</si>
  <si>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</si>
  <si>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</si>
  <si>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</si>
  <si>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</si>
  <si>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</si>
  <si>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</si>
  <si>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</si>
  <si>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</si>
  <si>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</si>
  <si>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</si>
  <si>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</si>
  <si>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</si>
  <si>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</si>
  <si>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</si>
  <si>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</si>
  <si>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</si>
  <si>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</si>
  <si>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</si>
  <si>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</si>
  <si>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</si>
  <si>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</si>
  <si>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</si>
  <si>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</si>
  <si>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</si>
  <si>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</si>
  <si>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</si>
  <si>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</si>
  <si>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</si>
  <si>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</si>
  <si>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</si>
  <si>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</si>
  <si>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</si>
  <si>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</si>
  <si>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</si>
  <si>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</si>
  <si>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</si>
  <si>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</si>
  <si>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</si>
  <si>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</si>
  <si>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</si>
  <si>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</si>
  <si>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</si>
  <si>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</si>
  <si>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</si>
  <si>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</si>
  <si>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</si>
  <si>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</si>
  <si>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</si>
  <si>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</si>
  <si>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</si>
  <si>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</si>
  <si>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</si>
  <si>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</si>
  <si>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</si>
  <si>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</si>
  <si>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</si>
  <si>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</si>
  <si>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</si>
  <si>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</si>
  <si>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</si>
  <si>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</si>
  <si>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</si>
  <si>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</si>
  <si>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</si>
  <si>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</si>
  <si>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</si>
  <si>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</si>
  <si>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</si>
  <si>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</si>
  <si>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</si>
  <si>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</si>
  <si>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</si>
  <si>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</si>
  <si>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</si>
  <si>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</si>
  <si>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</si>
  <si>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</si>
  <si>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</si>
  <si>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</si>
  <si>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</si>
  <si>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</si>
  <si>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</si>
  <si>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</si>
  <si>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</si>
  <si>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</si>
  <si>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</si>
  <si>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</si>
  <si>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</si>
  <si>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</si>
  <si>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</si>
  <si>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</si>
  <si>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</si>
  <si>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</si>
  <si>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</si>
  <si>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</si>
  <si>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</si>
  <si>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</si>
  <si>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</si>
  <si>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</si>
  <si>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</si>
  <si>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</si>
  <si>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</si>
  <si>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</si>
  <si>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</si>
  <si>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</si>
  <si>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</si>
  <si>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</si>
  <si>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</si>
  <si>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</si>
  <si>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</si>
  <si>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</si>
  <si>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</si>
  <si>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</si>
  <si>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</si>
  <si>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</si>
  <si>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</si>
  <si>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</si>
  <si>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</si>
  <si>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</si>
  <si>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</si>
  <si>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</si>
  <si>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</si>
  <si>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</si>
  <si>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</si>
  <si>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</si>
  <si>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</si>
  <si>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</si>
  <si>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</si>
  <si>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</si>
  <si>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</si>
  <si>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</si>
  <si>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</si>
  <si>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</si>
  <si>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</si>
  <si>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</si>
  <si>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</si>
  <si>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</si>
  <si>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</si>
  <si>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</si>
  <si>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</si>
  <si>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</si>
  <si>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</si>
  <si>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</si>
  <si>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</si>
  <si>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</si>
  <si>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</si>
  <si>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</si>
  <si>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</si>
  <si>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</si>
  <si>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</si>
  <si>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</si>
  <si>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</si>
  <si>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</si>
  <si>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</si>
  <si>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</si>
  <si>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</si>
  <si>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</si>
  <si>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</si>
  <si>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</si>
  <si>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</si>
  <si>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</si>
  <si>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</si>
  <si>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</si>
  <si>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</si>
  <si>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</si>
  <si>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</si>
  <si>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</si>
  <si>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</si>
  <si>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</si>
  <si>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</si>
  <si>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</si>
  <si>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</si>
  <si>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</si>
  <si>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</si>
  <si>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</si>
  <si>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</si>
  <si>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</si>
  <si>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</si>
  <si>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</si>
  <si>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</si>
  <si>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</si>
  <si>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</si>
  <si>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</si>
  <si>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</si>
  <si>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</si>
  <si>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</si>
  <si>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</si>
  <si>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</si>
  <si>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</si>
  <si>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</si>
  <si>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</si>
  <si>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</si>
  <si>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</si>
  <si>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</si>
  <si>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</si>
  <si>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</si>
  <si>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</si>
  <si>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</si>
  <si>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</si>
  <si>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</si>
  <si>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</si>
  <si>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</si>
  <si>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</si>
  <si>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</si>
  <si>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</si>
  <si>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</si>
  <si>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</si>
  <si>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</si>
  <si>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</si>
  <si>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</si>
  <si>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</si>
  <si>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</si>
  <si>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</si>
  <si>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</si>
  <si>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</si>
  <si>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</si>
  <si>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</si>
  <si>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</si>
  <si>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</si>
  <si>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</si>
  <si>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</si>
  <si>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</si>
  <si>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</si>
  <si>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</si>
  <si>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</si>
  <si>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</si>
  <si>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</si>
  <si>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</si>
  <si>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</si>
  <si>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</si>
  <si>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</si>
  <si>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</si>
  <si>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</si>
  <si>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</si>
  <si>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</si>
  <si>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</si>
  <si>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</si>
  <si>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</si>
  <si>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</si>
  <si>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</si>
  <si>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</si>
  <si>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</si>
  <si>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</si>
  <si>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</si>
  <si>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</si>
  <si>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</si>
  <si>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</si>
  <si>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</si>
  <si>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</si>
  <si>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</si>
  <si>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</si>
  <si>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</si>
  <si>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</si>
  <si>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</si>
  <si>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</si>
  <si>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</si>
  <si>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</si>
  <si>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</si>
  <si>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</si>
  <si>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</si>
  <si>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</si>
  <si>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</si>
  <si>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</si>
  <si>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</si>
  <si>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</si>
  <si>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</si>
  <si>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</si>
  <si>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</si>
  <si>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</si>
  <si>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</si>
  <si>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</si>
  <si>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</si>
  <si>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</si>
  <si>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</si>
  <si>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</si>
  <si>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</si>
  <si>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</si>
  <si>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</si>
  <si>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</si>
  <si>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</si>
  <si>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</si>
  <si>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</si>
  <si>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</si>
  <si>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</si>
  <si>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</si>
  <si>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</si>
  <si>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</si>
  <si>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</si>
  <si>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</si>
  <si>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</si>
  <si>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</si>
  <si>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</si>
  <si>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</si>
  <si>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</si>
  <si>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</si>
  <si>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</si>
  <si>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</si>
  <si>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</si>
  <si>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</si>
  <si>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</si>
  <si>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</si>
  <si>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</si>
  <si>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</si>
  <si>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</si>
  <si>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</si>
  <si>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</si>
  <si>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</si>
  <si>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</si>
  <si>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</si>
  <si>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</si>
  <si>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</si>
  <si>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</si>
  <si>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</si>
  <si>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</si>
  <si>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</si>
  <si>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</si>
  <si>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</si>
  <si>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</si>
  <si>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</si>
  <si>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</si>
  <si>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</si>
  <si>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</si>
  <si>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</si>
  <si>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</si>
  <si>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</si>
  <si>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</si>
  <si>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</si>
  <si>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</si>
  <si>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</si>
  <si>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</si>
  <si>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</si>
  <si>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</si>
  <si>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</si>
  <si>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</si>
  <si>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</si>
  <si>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</si>
  <si>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</si>
  <si>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</si>
  <si>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</si>
  <si>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</si>
  <si>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</si>
  <si>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</si>
  <si>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</si>
  <si>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</si>
  <si>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</si>
  <si>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</si>
  <si>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</si>
  <si>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</si>
  <si>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</si>
  <si>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</si>
  <si>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</si>
  <si>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</si>
  <si>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</si>
  <si>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</si>
  <si>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</si>
  <si>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</si>
  <si>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</si>
  <si>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</si>
  <si>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</si>
  <si>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</si>
  <si>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</si>
  <si>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</si>
  <si>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</si>
  <si>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</si>
  <si>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</si>
  <si>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</si>
  <si>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</si>
  <si>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</si>
  <si>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</si>
  <si>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</si>
  <si>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</si>
  <si>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</si>
  <si>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</si>
  <si>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</si>
  <si>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</si>
  <si>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</si>
  <si>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</si>
  <si>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</si>
  <si>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</si>
  <si>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</si>
  <si>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</si>
  <si>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</si>
  <si>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</si>
  <si>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</si>
  <si>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</si>
  <si>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</si>
  <si>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</si>
  <si>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</si>
  <si>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</si>
  <si>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</si>
  <si>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</si>
  <si>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</si>
  <si>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</si>
  <si>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</si>
  <si>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</si>
  <si>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</si>
  <si>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</si>
  <si>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</si>
  <si>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</si>
  <si>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</si>
  <si>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</si>
  <si>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</si>
  <si>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</si>
  <si>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</si>
  <si>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</si>
  <si>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</si>
  <si>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</si>
  <si>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</si>
  <si>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</si>
  <si>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</si>
  <si>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</si>
  <si>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</si>
  <si>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</si>
  <si>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</si>
  <si>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</si>
  <si>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</si>
  <si>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</si>
  <si>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</si>
  <si>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</si>
  <si>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</si>
  <si>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</si>
  <si>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</si>
  <si>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</si>
  <si>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</si>
  <si>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</si>
  <si>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</si>
  <si>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</si>
  <si>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</si>
  <si>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</si>
  <si>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</si>
  <si>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</si>
  <si>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</si>
  <si>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</si>
  <si>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</si>
  <si>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</si>
  <si>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</si>
  <si>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</si>
  <si>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</si>
  <si>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</si>
  <si>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</si>
  <si>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</si>
  <si>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</si>
  <si>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</si>
  <si>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</si>
  <si>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</si>
  <si>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</si>
  <si>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</si>
  <si>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</si>
  <si>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</si>
  <si>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</si>
  <si>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</si>
  <si>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</si>
  <si>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</si>
  <si>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</si>
  <si>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</si>
  <si>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</si>
  <si>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</si>
  <si>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</si>
  <si>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</si>
  <si>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</si>
  <si>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</si>
  <si>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</si>
  <si>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</si>
  <si>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</si>
  <si>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</si>
  <si>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</si>
  <si>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</si>
  <si>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</si>
  <si>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</si>
  <si>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</si>
  <si>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</si>
  <si>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</si>
  <si>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</si>
  <si>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</si>
  <si>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</si>
  <si>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</si>
  <si>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</si>
  <si>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</si>
  <si>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</si>
  <si>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</si>
  <si>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</si>
  <si>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</si>
  <si>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</si>
  <si>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</si>
  <si>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</si>
  <si>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</si>
  <si>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</si>
  <si>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</si>
  <si>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</si>
  <si>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</si>
  <si>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</si>
  <si>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</si>
  <si>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</si>
  <si>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</si>
  <si>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</si>
  <si>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</si>
  <si>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</si>
  <si>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</si>
  <si>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</si>
  <si>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</si>
  <si>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</si>
  <si>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</si>
  <si>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</si>
  <si>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</si>
  <si>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</si>
  <si>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</si>
  <si>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</si>
  <si>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</si>
  <si>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</si>
  <si>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</si>
  <si>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</si>
  <si>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</si>
  <si>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</si>
  <si>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</si>
  <si>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</si>
  <si>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</si>
  <si>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</si>
  <si>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</si>
  <si>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</si>
  <si>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</si>
  <si>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</si>
  <si>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</si>
  <si>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</si>
  <si>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</si>
  <si>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</si>
  <si>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</si>
  <si>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</si>
  <si>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</si>
  <si>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</si>
  <si>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</si>
  <si>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</si>
  <si>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</si>
  <si>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</si>
  <si>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</si>
  <si>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</si>
  <si>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</si>
  <si>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</si>
  <si>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</si>
  <si>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</si>
  <si>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</si>
  <si>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</si>
  <si>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</si>
  <si>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</si>
  <si>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</si>
  <si>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</si>
  <si>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</si>
  <si>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</si>
  <si>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</si>
  <si>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</si>
  <si>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</si>
  <si>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</si>
  <si>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</si>
  <si>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</si>
  <si>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</si>
  <si>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</si>
  <si>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</si>
  <si>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</si>
  <si>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</si>
  <si>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</si>
  <si>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</si>
  <si>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</si>
  <si>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</si>
  <si>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</si>
  <si>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</si>
  <si>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</si>
  <si>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</si>
  <si>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</si>
  <si>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</si>
  <si>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</si>
  <si>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</si>
  <si>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</si>
  <si>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</si>
  <si>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</si>
  <si>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</si>
  <si>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</si>
  <si>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</si>
  <si>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</si>
  <si>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</si>
  <si>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</si>
  <si>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</si>
  <si>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</si>
  <si>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</si>
  <si>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</si>
  <si>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</si>
  <si>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</si>
  <si>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</si>
  <si>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</si>
  <si>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</si>
  <si>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</si>
  <si>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</si>
  <si>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</si>
  <si>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</si>
  <si>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</si>
  <si>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</si>
  <si>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</si>
  <si>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</si>
  <si>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</si>
  <si>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</si>
  <si>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</si>
  <si>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</si>
  <si>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</si>
  <si>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</si>
  <si>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</si>
  <si>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</si>
  <si>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</si>
  <si>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</si>
  <si>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</si>
  <si>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</si>
  <si>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</si>
  <si>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</si>
  <si>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</si>
  <si>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</si>
  <si>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</si>
  <si>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</si>
  <si>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</si>
  <si>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</si>
  <si>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</si>
  <si>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</si>
  <si>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</si>
  <si>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</si>
  <si>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</si>
  <si>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</si>
  <si>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</si>
  <si>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</si>
  <si>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</si>
  <si>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</si>
  <si>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</si>
  <si>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</si>
  <si>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</si>
  <si>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</si>
  <si>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</si>
  <si>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</si>
  <si>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</si>
  <si>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</si>
  <si>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</si>
  <si>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</si>
  <si>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</si>
  <si>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</si>
  <si>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</si>
  <si>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</si>
  <si>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</si>
  <si>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</si>
  <si>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</si>
  <si>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</si>
  <si>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</si>
  <si>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</si>
  <si>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</si>
  <si>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</si>
  <si>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</si>
  <si>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</si>
  <si>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</si>
  <si>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</si>
  <si>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</si>
  <si>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</si>
  <si>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</si>
  <si>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</si>
  <si>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</si>
  <si>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</si>
  <si>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</si>
  <si>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</si>
  <si>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</si>
  <si>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</si>
  <si>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</si>
  <si>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</si>
  <si>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</si>
  <si>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</si>
  <si>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</si>
  <si>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</si>
  <si>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</si>
  <si>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</si>
  <si>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</si>
  <si>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</si>
  <si>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</si>
  <si>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</si>
  <si>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</si>
  <si>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</si>
  <si>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</si>
  <si>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</si>
  <si>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</si>
  <si>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</si>
  <si>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</si>
  <si>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</si>
  <si>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</si>
  <si>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</si>
  <si>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</si>
  <si>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</si>
  <si>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</si>
  <si>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</si>
  <si>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</si>
  <si>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</si>
  <si>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</si>
  <si>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</si>
  <si>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</si>
  <si>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</si>
  <si>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</si>
  <si>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</si>
  <si>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</si>
  <si>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</si>
  <si>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</si>
  <si>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</si>
  <si>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</si>
  <si>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</si>
  <si>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</si>
  <si>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</si>
  <si>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</si>
  <si>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</si>
  <si>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</si>
  <si>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</si>
  <si>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</si>
  <si>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</si>
  <si>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</si>
  <si>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</si>
  <si>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</si>
  <si>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</si>
  <si>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</si>
  <si>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</si>
  <si>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</si>
  <si>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</si>
  <si>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</si>
  <si>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</si>
  <si>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</si>
  <si>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</si>
  <si>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</si>
  <si>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</si>
  <si>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</si>
  <si>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</si>
  <si>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</si>
  <si>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</si>
  <si>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</si>
  <si>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</si>
  <si>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</si>
  <si>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</si>
  <si>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</si>
  <si>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</si>
  <si>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</si>
  <si>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</si>
  <si>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</si>
  <si>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</si>
  <si>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</si>
  <si>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</si>
  <si>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</si>
  <si>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</si>
  <si>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</si>
  <si>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</si>
  <si>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</si>
  <si>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</si>
  <si>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</si>
  <si>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</si>
  <si>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</si>
  <si>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</si>
  <si>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</si>
  <si>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</si>
  <si>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</si>
  <si>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</si>
  <si>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</si>
  <si>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</si>
  <si>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</si>
  <si>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</si>
  <si>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</si>
  <si>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</si>
  <si>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</si>
  <si>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</si>
  <si>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</si>
  <si>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</si>
  <si>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</si>
  <si>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</si>
  <si>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</si>
  <si>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</si>
  <si>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</si>
  <si>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</si>
  <si>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</si>
  <si>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</si>
  <si>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</si>
  <si>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</si>
  <si>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</si>
  <si>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</si>
  <si>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</si>
  <si>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</si>
  <si>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</si>
  <si>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</si>
  <si>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</si>
  <si>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</si>
  <si>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</si>
  <si>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</si>
  <si>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</si>
  <si>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</si>
  <si>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</si>
  <si>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</si>
  <si>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</si>
  <si>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</si>
  <si>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</si>
  <si>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</si>
  <si>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</si>
  <si>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</si>
  <si>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</si>
  <si>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</si>
  <si>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</si>
  <si>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</si>
  <si>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</si>
  <si>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</si>
  <si>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</si>
  <si>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</si>
  <si>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</si>
  <si>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</si>
  <si>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</si>
  <si>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</si>
  <si>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</si>
  <si>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</si>
  <si>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</si>
  <si>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</si>
  <si>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</si>
  <si>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</si>
  <si>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</si>
  <si>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</si>
  <si>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</si>
  <si>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</si>
  <si>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</si>
  <si>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</si>
  <si>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</si>
  <si>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</si>
  <si>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</si>
  <si>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</si>
  <si>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</si>
  <si>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</si>
  <si>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</si>
  <si>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</si>
  <si>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</si>
  <si>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</si>
  <si>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</si>
  <si>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</si>
  <si>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</si>
  <si>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</si>
  <si>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</si>
  <si>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</si>
  <si>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</si>
  <si>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</si>
  <si>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</si>
  <si>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</si>
  <si>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</si>
  <si>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</si>
  <si>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</si>
  <si>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</si>
  <si>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</si>
  <si>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</si>
  <si>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</si>
  <si>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</si>
  <si>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</si>
  <si>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</si>
  <si>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</si>
  <si>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</si>
  <si>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</si>
  <si>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</si>
  <si>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</si>
  <si>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</si>
  <si>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</si>
  <si>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</si>
  <si>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</si>
  <si>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</si>
  <si>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</si>
  <si>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</si>
  <si>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</si>
  <si>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</si>
  <si>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</si>
  <si>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</si>
  <si>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</si>
  <si>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</si>
  <si>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</si>
  <si>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</si>
  <si>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</si>
  <si>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</si>
  <si>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</si>
  <si>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</si>
  <si>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</si>
  <si>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</si>
  <si>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</si>
  <si>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</si>
  <si>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</si>
  <si>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</si>
  <si>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</si>
  <si>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</si>
  <si>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</si>
  <si>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</si>
  <si>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</si>
  <si>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</si>
  <si>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</si>
  <si>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</si>
  <si>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</si>
  <si>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</si>
  <si>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</si>
  <si>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</si>
  <si>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</si>
  <si>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</si>
  <si>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</si>
  <si>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</si>
  <si>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</si>
  <si>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</si>
  <si>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</si>
  <si>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</si>
  <si>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</si>
  <si>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</si>
  <si>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</si>
  <si>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</si>
  <si>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</si>
  <si>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</si>
  <si>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</si>
  <si>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</si>
  <si>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</si>
  <si>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</si>
  <si>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</si>
  <si>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</si>
  <si>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</si>
  <si>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</si>
  <si>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</si>
  <si>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</si>
  <si>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</si>
  <si>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</si>
  <si>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</si>
  <si>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</si>
  <si>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</si>
  <si>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</si>
  <si>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</si>
  <si>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</si>
  <si>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</si>
  <si>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</si>
  <si>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</si>
  <si>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</si>
  <si>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</si>
  <si>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</si>
  <si>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</si>
  <si>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</si>
  <si>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</si>
  <si>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</si>
  <si>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</si>
  <si>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</si>
  <si>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</si>
  <si>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</si>
  <si>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</si>
  <si>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</si>
  <si>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</si>
  <si>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</si>
  <si>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</si>
  <si>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</si>
  <si>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</si>
  <si>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</si>
  <si>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</si>
  <si>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</si>
  <si>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</si>
  <si>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</si>
  <si>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</si>
  <si>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</si>
  <si>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</si>
  <si>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</si>
  <si>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</si>
  <si>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</si>
  <si>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</si>
  <si>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</si>
  <si>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</si>
  <si>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</si>
  <si>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</si>
  <si>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</si>
  <si>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</si>
  <si>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</si>
  <si>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</si>
  <si>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</si>
  <si>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</si>
  <si>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</si>
  <si>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</si>
  <si>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</si>
  <si>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</si>
  <si>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</si>
  <si>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</si>
  <si>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</si>
  <si>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</si>
  <si>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</si>
  <si>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</si>
  <si>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</si>
  <si>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</si>
  <si>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</si>
  <si>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</si>
  <si>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</si>
  <si>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</si>
  <si>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</si>
  <si>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</si>
  <si>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</si>
  <si>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</si>
  <si>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</si>
  <si>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</si>
  <si>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</si>
  <si>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</si>
  <si>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</si>
  <si>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</si>
  <si>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</si>
  <si>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</si>
  <si>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</si>
  <si>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</si>
  <si>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</si>
  <si>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</si>
  <si>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</si>
  <si>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</si>
  <si>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</si>
  <si>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</si>
  <si>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</si>
  <si>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</si>
  <si>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</si>
  <si>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</si>
  <si>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</si>
  <si>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</si>
  <si>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</si>
  <si>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</si>
  <si>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</si>
  <si>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</si>
  <si>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</si>
  <si>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</si>
  <si>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</si>
  <si>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</si>
  <si>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</si>
  <si>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</si>
  <si>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</si>
  <si>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</si>
  <si>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</si>
  <si>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</si>
  <si>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</si>
  <si>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</si>
  <si>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</si>
  <si>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</si>
  <si>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</si>
  <si>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</si>
  <si>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</si>
  <si>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</si>
  <si>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</si>
  <si>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</si>
  <si>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</si>
  <si>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</si>
  <si>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</si>
  <si>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</si>
  <si>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</si>
  <si>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</si>
  <si>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</si>
  <si>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</si>
  <si>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</si>
  <si>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</si>
  <si>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</si>
  <si>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</si>
  <si>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</si>
  <si>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</si>
  <si>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</si>
  <si>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</si>
  <si>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</si>
  <si>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</si>
  <si>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</si>
  <si>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</si>
  <si>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</si>
  <si>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</si>
  <si>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</si>
  <si>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</si>
  <si>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</si>
  <si>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</si>
  <si>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</si>
  <si>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</si>
  <si>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</si>
  <si>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</si>
  <si>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</si>
  <si>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</si>
  <si>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</si>
  <si>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</si>
  <si>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</si>
  <si>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</si>
  <si>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</si>
  <si>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</si>
  <si>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</si>
  <si>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</si>
  <si>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</si>
  <si>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</si>
  <si>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</si>
  <si>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</si>
  <si>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</si>
  <si>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</si>
  <si>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</si>
  <si>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</si>
  <si>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</si>
  <si>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</si>
  <si>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</si>
  <si>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</si>
  <si>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</si>
  <si>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</si>
  <si>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</si>
  <si>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</si>
  <si>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</si>
  <si>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</si>
  <si>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</si>
  <si>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</si>
  <si>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</si>
  <si>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</si>
  <si>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</si>
  <si>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</si>
  <si>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</si>
  <si>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</si>
  <si>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</si>
  <si>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</si>
  <si>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</si>
  <si>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</si>
  <si>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</si>
  <si>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</si>
  <si>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</si>
  <si>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</si>
  <si>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</si>
  <si>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</si>
  <si>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</si>
  <si>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</si>
  <si>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</si>
  <si>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</si>
  <si>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</si>
  <si>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</si>
  <si>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</si>
  <si>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</si>
  <si>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</si>
  <si>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</si>
  <si>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</si>
  <si>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</si>
  <si>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</si>
  <si>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</si>
  <si>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</si>
  <si>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</si>
  <si>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</si>
  <si>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</si>
  <si>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</si>
  <si>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</si>
  <si>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</si>
  <si>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</si>
  <si>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</si>
  <si>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</si>
  <si>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</si>
  <si>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</si>
  <si>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</si>
  <si>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</si>
  <si>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</si>
  <si>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</si>
  <si>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</si>
  <si>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</si>
  <si>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</si>
  <si>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</si>
  <si>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</si>
  <si>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</si>
  <si>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</si>
  <si>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</si>
  <si>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</si>
  <si>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</si>
  <si>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</si>
  <si>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</si>
  <si>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</si>
  <si>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</si>
  <si>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</si>
  <si>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</si>
  <si>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</si>
  <si>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</si>
  <si>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</si>
  <si>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</si>
  <si>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</si>
  <si>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</si>
  <si>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</si>
  <si>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</si>
  <si>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</si>
  <si>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</si>
  <si>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</si>
  <si>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</si>
  <si>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</si>
  <si>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</si>
  <si>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</si>
  <si>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</si>
  <si>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</si>
  <si>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</si>
  <si>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</si>
  <si>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</si>
  <si>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</si>
  <si>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</si>
  <si>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</si>
  <si>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</si>
  <si>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</si>
  <si>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</si>
  <si>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</si>
  <si>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</si>
  <si>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</si>
  <si>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</si>
  <si>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</si>
  <si>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</si>
  <si>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</si>
  <si>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</si>
  <si>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</si>
  <si>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</si>
  <si>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</si>
  <si>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</si>
  <si>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</si>
  <si>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</si>
  <si>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</si>
  <si>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</si>
  <si>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</si>
  <si>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</si>
  <si>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</si>
  <si>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</si>
  <si>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</si>
  <si>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</si>
  <si>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</si>
  <si>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</si>
  <si>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</si>
  <si>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</si>
  <si>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</si>
  <si>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</si>
  <si>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</si>
  <si>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</si>
  <si>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</si>
  <si>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</si>
  <si>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</si>
  <si>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</si>
  <si>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</si>
  <si>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</si>
  <si>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</si>
  <si>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</si>
  <si>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</si>
  <si>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</si>
  <si>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</si>
  <si>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</si>
  <si>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</si>
  <si>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</si>
  <si>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</si>
  <si>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</si>
  <si>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</si>
  <si>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</si>
  <si>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</si>
  <si>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</si>
  <si>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</si>
  <si>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</si>
  <si>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</si>
  <si>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</si>
  <si>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</si>
  <si>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</si>
  <si>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</si>
  <si>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</si>
  <si>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</si>
  <si>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</si>
  <si>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</si>
  <si>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</si>
  <si>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</si>
  <si>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</si>
  <si>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</si>
  <si>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</si>
  <si>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</si>
  <si>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</si>
  <si>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</si>
  <si>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</si>
  <si>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</si>
  <si>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</si>
  <si>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</si>
  <si>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</si>
  <si>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</si>
  <si>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</si>
  <si>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</si>
  <si>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</si>
  <si>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</si>
  <si>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</si>
  <si>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</si>
  <si>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</si>
  <si>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</si>
  <si>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</si>
  <si>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</si>
  <si>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</si>
  <si>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</si>
  <si>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</si>
  <si>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</si>
  <si>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</si>
  <si>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</si>
  <si>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</si>
  <si>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</si>
  <si>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</si>
  <si>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</si>
  <si>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</si>
  <si>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</si>
  <si>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</si>
  <si>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</si>
  <si>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</si>
  <si>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</si>
  <si>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</si>
  <si>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</si>
  <si>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</si>
  <si>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</si>
  <si>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</si>
  <si>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</si>
  <si>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</si>
  <si>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</si>
  <si>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</si>
  <si>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</si>
  <si>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</si>
  <si>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</si>
  <si>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</si>
  <si>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</si>
  <si>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</si>
  <si>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</si>
  <si>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</si>
  <si>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</si>
  <si>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</si>
  <si>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</si>
  <si>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</si>
  <si>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</si>
  <si>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</si>
  <si>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</si>
  <si>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</si>
  <si>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</si>
  <si>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</si>
  <si>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</si>
  <si>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</si>
  <si>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</si>
  <si>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</si>
  <si>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</si>
  <si>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</si>
  <si>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</si>
  <si>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</si>
  <si>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</si>
  <si>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</si>
  <si>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</si>
  <si>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</si>
  <si>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</si>
  <si>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</si>
  <si>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</si>
  <si>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</si>
  <si>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</si>
  <si>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</si>
  <si>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</si>
  <si>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</si>
  <si>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</si>
  <si>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</si>
  <si>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</si>
  <si>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</si>
  <si>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</si>
  <si>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</si>
  <si>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</si>
  <si>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</si>
  <si>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</si>
  <si>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</si>
  <si>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</si>
  <si>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</si>
  <si>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</si>
  <si>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</si>
  <si>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</si>
  <si>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</si>
  <si>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</si>
  <si>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</si>
  <si>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</si>
  <si>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</si>
  <si>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</si>
  <si>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</si>
  <si>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</si>
  <si>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</si>
  <si>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</si>
  <si>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</si>
  <si>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</si>
  <si>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</si>
  <si>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</si>
  <si>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</si>
  <si>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</si>
  <si>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</si>
  <si>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</si>
  <si>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</si>
  <si>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</si>
  <si>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</si>
  <si>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</si>
  <si>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</si>
  <si>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</si>
  <si>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</si>
  <si>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</si>
  <si>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</si>
  <si>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</si>
  <si>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</si>
  <si>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</si>
  <si>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</si>
  <si>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</si>
  <si>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</si>
  <si>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</si>
  <si>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</si>
  <si>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</si>
  <si>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</si>
  <si>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</si>
  <si>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</si>
  <si>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</si>
  <si>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</si>
  <si>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</si>
  <si>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</si>
  <si>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</si>
  <si>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</si>
  <si>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</si>
  <si>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</si>
  <si>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</si>
  <si>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</si>
  <si>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</si>
  <si>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</si>
  <si>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</si>
  <si>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</si>
  <si>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</si>
  <si>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</si>
  <si>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</si>
  <si>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</si>
  <si>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</si>
  <si>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</si>
  <si>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</si>
  <si>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</si>
  <si>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</si>
  <si>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</si>
  <si>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</si>
  <si>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</si>
  <si>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</si>
  <si>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</si>
  <si>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</si>
  <si>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</si>
  <si>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</si>
  <si>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</si>
  <si>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</si>
  <si>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</si>
  <si>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</si>
  <si>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</si>
  <si>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</si>
  <si>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</si>
  <si>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</si>
  <si>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</si>
  <si>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</si>
  <si>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</si>
  <si>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</si>
  <si>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</si>
  <si>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</si>
  <si>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</si>
  <si>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</si>
  <si>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</si>
  <si>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</si>
  <si>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</si>
  <si>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</si>
  <si>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</si>
  <si>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</si>
  <si>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</si>
  <si>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</si>
  <si>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</si>
  <si>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</si>
  <si>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</si>
  <si>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</si>
  <si>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</si>
  <si>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</si>
  <si>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</si>
  <si>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</si>
  <si>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</si>
  <si>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</si>
  <si>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</si>
  <si>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</si>
  <si>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</si>
  <si>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</si>
  <si>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</si>
  <si>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</si>
  <si>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</si>
  <si>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</si>
  <si>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</si>
  <si>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</si>
  <si>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</si>
  <si>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</si>
  <si>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</si>
  <si>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</si>
  <si>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</si>
  <si>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</si>
  <si>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</si>
  <si>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</si>
  <si>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</si>
  <si>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</si>
  <si>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</si>
  <si>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</si>
  <si>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</si>
  <si>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</si>
  <si>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</si>
  <si>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</si>
  <si>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</si>
  <si>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</si>
  <si>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</si>
  <si>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</si>
  <si>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</si>
  <si>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</si>
  <si>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</si>
  <si>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</si>
  <si>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</si>
  <si>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</si>
  <si>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</si>
  <si>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</si>
  <si>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</si>
  <si>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</si>
  <si>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</si>
  <si>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</si>
  <si>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</si>
  <si>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</si>
  <si>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</si>
  <si>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</si>
  <si>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</si>
  <si>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</si>
  <si>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</si>
  <si>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</si>
  <si>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</si>
  <si>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</si>
  <si>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</si>
  <si>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</si>
  <si>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</si>
  <si>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</si>
  <si>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</si>
  <si>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</si>
  <si>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</si>
  <si>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</si>
  <si>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</si>
  <si>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</si>
  <si>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</si>
  <si>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</si>
  <si>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</si>
  <si>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</si>
  <si>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</si>
  <si>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</si>
  <si>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</si>
  <si>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</si>
  <si>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</si>
  <si>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</si>
  <si>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</si>
  <si>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</si>
  <si>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</si>
  <si>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</si>
  <si>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</si>
  <si>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</si>
  <si>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</si>
  <si>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</si>
  <si>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</si>
  <si>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</si>
  <si>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</si>
  <si>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</si>
  <si>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</si>
  <si>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</si>
  <si>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</si>
  <si>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</si>
  <si>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</si>
  <si>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</si>
  <si>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</si>
  <si>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</si>
  <si>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</si>
  <si>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</si>
  <si>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</si>
  <si>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</si>
  <si>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</si>
  <si>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</si>
  <si>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</si>
  <si>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</si>
  <si>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</si>
  <si>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</si>
  <si>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</si>
  <si>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</si>
  <si>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</si>
  <si>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</si>
  <si>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</si>
  <si>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</si>
  <si>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</si>
  <si>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</si>
  <si>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</si>
  <si>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</si>
  <si>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</si>
  <si>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</si>
  <si>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</si>
  <si>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</si>
  <si>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</si>
  <si>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</si>
  <si>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</si>
  <si>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</si>
  <si>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</si>
  <si>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</si>
  <si>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</si>
  <si>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</si>
  <si>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</si>
  <si>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</si>
  <si>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</si>
  <si>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</si>
  <si>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</si>
  <si>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</si>
  <si>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</si>
  <si>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</si>
  <si>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</si>
  <si>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</si>
  <si>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</si>
  <si>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</si>
  <si>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</si>
  <si>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</si>
  <si>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</si>
  <si>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</si>
  <si>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</si>
  <si>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</si>
  <si>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</si>
  <si>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</si>
  <si>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</si>
  <si>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</si>
  <si>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</si>
  <si>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</si>
  <si>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</si>
  <si>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</si>
  <si>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</si>
  <si>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</si>
  <si>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</si>
  <si>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</si>
  <si>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</si>
  <si>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</si>
  <si>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</si>
  <si>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</si>
  <si>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</si>
  <si>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</si>
  <si>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</si>
  <si>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</si>
  <si>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</si>
  <si>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</si>
  <si>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</si>
  <si>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</si>
  <si>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</si>
  <si>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</si>
  <si>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</si>
  <si>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</si>
  <si>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</si>
  <si>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</si>
  <si>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</si>
  <si>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</si>
  <si>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</si>
  <si>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</si>
  <si>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</si>
  <si>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</si>
  <si>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</si>
  <si>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</si>
  <si>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</si>
  <si>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</si>
  <si>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</si>
  <si>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</si>
  <si>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</si>
  <si>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</si>
  <si>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</si>
  <si>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</si>
  <si>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</si>
  <si>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</si>
  <si>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</si>
  <si>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</si>
  <si>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</si>
  <si>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</si>
  <si>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</si>
  <si>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</si>
  <si>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</si>
  <si>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</si>
  <si>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</si>
  <si>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</si>
  <si>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</si>
  <si>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</si>
  <si>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</si>
  <si>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</si>
  <si>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</si>
  <si>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</si>
  <si>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</si>
  <si>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</si>
  <si>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</si>
  <si>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</si>
  <si>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</si>
  <si>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</si>
  <si>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</si>
  <si>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</si>
  <si>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</si>
  <si>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</si>
  <si>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</si>
  <si>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</si>
  <si>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</si>
  <si>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</si>
  <si>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</si>
  <si>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</si>
  <si>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</si>
  <si>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</si>
  <si>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</si>
  <si>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</si>
  <si>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</si>
  <si>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</si>
  <si>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</si>
  <si>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</si>
  <si>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</si>
  <si>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</si>
  <si>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</si>
  <si>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</si>
  <si>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</si>
  <si>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</si>
  <si>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</si>
  <si>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</si>
  <si>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</si>
  <si>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</si>
  <si>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</si>
  <si>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</si>
  <si>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</si>
  <si>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</si>
  <si>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</si>
  <si>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</si>
  <si>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</si>
  <si>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</si>
  <si>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</si>
  <si>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</si>
  <si>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</si>
  <si>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</si>
  <si>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</si>
  <si>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</si>
  <si>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</si>
  <si>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</si>
  <si>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</si>
  <si>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</si>
  <si>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</si>
  <si>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</si>
  <si>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</si>
  <si>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</si>
  <si>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</si>
  <si>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</si>
  <si>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</si>
  <si>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</si>
  <si>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</si>
  <si>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</si>
  <si>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</si>
  <si>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</si>
  <si>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</si>
  <si>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</si>
  <si>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</si>
  <si>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</si>
  <si>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</si>
  <si>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</si>
  <si>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</si>
  <si>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</si>
  <si>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</si>
  <si>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</si>
  <si>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</si>
  <si>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</si>
  <si>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</si>
  <si>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</si>
  <si>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</si>
  <si>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</si>
  <si>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</si>
  <si>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</si>
  <si>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</si>
  <si>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</si>
  <si>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</si>
  <si>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</si>
  <si>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</si>
  <si>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</si>
  <si>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</si>
  <si>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</si>
  <si>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</si>
  <si>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</si>
  <si>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</si>
  <si>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</si>
  <si>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</si>
  <si>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</si>
  <si>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</si>
  <si>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</si>
  <si>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</si>
  <si>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</si>
  <si>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</si>
  <si>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</si>
  <si>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</si>
  <si>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</si>
  <si>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</si>
  <si>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</si>
  <si>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</si>
  <si>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</si>
  <si>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</si>
  <si>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</si>
  <si>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</si>
  <si>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</si>
  <si>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</si>
  <si>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</si>
  <si>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</si>
  <si>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</si>
  <si>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</si>
  <si>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</si>
  <si>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</si>
  <si>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</si>
  <si>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</si>
  <si>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</si>
  <si>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</si>
  <si>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</si>
  <si>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</si>
  <si>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</si>
  <si>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</si>
  <si>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</si>
  <si>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</si>
  <si>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</si>
  <si>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</si>
  <si>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</si>
  <si>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</si>
  <si>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</si>
  <si>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</si>
  <si>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</si>
  <si>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</si>
  <si>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</si>
  <si>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</si>
  <si>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</si>
  <si>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</si>
  <si>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</si>
  <si>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</si>
  <si>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</si>
  <si>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</si>
  <si>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</si>
  <si>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</si>
  <si>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</si>
  <si>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</si>
  <si>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</si>
  <si>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</si>
  <si>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</si>
  <si>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</si>
  <si>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</si>
  <si>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</si>
  <si>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</si>
  <si>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</si>
  <si>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</si>
  <si>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</si>
  <si>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</si>
  <si>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</si>
  <si>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</si>
  <si>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</si>
  <si>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</si>
  <si>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</si>
  <si>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</si>
  <si>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</si>
  <si>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</si>
  <si>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</si>
  <si>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</si>
  <si>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</si>
  <si>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</si>
  <si>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</si>
  <si>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</si>
  <si>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</si>
  <si>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</si>
  <si>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</si>
  <si>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</si>
  <si>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</si>
  <si>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</si>
  <si>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</si>
  <si>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</si>
  <si>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</si>
  <si>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</si>
  <si>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</si>
  <si>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</si>
  <si>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</si>
  <si>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</si>
  <si>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</si>
  <si>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</si>
  <si>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</si>
  <si>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</si>
  <si>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</si>
  <si>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</si>
  <si>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</si>
  <si>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</si>
  <si>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</si>
  <si>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</si>
  <si>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</si>
  <si>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</si>
  <si>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</si>
  <si>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</si>
  <si>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</si>
  <si>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</si>
  <si>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</si>
  <si>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</si>
  <si>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</si>
  <si>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</si>
  <si>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</si>
  <si>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</si>
  <si>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</si>
  <si>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</si>
  <si>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</si>
  <si>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</si>
  <si>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</si>
  <si>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</si>
  <si>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</si>
  <si>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</si>
  <si>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</si>
  <si>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</si>
  <si>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</si>
  <si>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</si>
  <si>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</si>
  <si>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</si>
  <si>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</si>
  <si>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</si>
  <si>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</si>
  <si>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</si>
  <si>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</si>
  <si>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</si>
  <si>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</si>
  <si>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</si>
  <si>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</si>
  <si>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</si>
  <si>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</si>
  <si>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</si>
  <si>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</si>
  <si>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</si>
  <si>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</si>
  <si>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</si>
  <si>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</si>
  <si>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</si>
  <si>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</si>
  <si>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</si>
  <si>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</si>
  <si>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</si>
  <si>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</si>
  <si>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</si>
  <si>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</si>
  <si>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</si>
  <si>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</si>
  <si>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</si>
  <si>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</si>
  <si>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</si>
  <si>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</si>
  <si>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</si>
  <si>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</si>
  <si>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</si>
  <si>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</si>
  <si>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</si>
  <si>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</si>
  <si>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</si>
  <si>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</si>
  <si>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</si>
  <si>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</si>
  <si>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</si>
  <si>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</si>
  <si>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</si>
  <si>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</si>
  <si>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</si>
  <si>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</si>
  <si>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</si>
  <si>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</si>
  <si>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</si>
  <si>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</si>
  <si>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</si>
  <si>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</si>
  <si>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</si>
  <si>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</si>
  <si>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</si>
  <si>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</si>
  <si>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</si>
  <si>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</si>
  <si>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</si>
  <si>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</si>
  <si>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</si>
  <si>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</si>
  <si>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</si>
  <si>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</si>
  <si>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</si>
  <si>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</si>
  <si>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</si>
  <si>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</si>
  <si>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</si>
  <si>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</si>
  <si>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</si>
  <si>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</si>
  <si>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</si>
  <si>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</si>
  <si>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</si>
  <si>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</si>
  <si>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</si>
  <si>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</si>
  <si>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</si>
  <si>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</si>
  <si>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</si>
  <si>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</si>
  <si>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</si>
  <si>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</si>
  <si>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</si>
  <si>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</si>
  <si>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</si>
  <si>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</si>
  <si>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</si>
  <si>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</si>
  <si>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</si>
  <si>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</si>
  <si>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</si>
  <si>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</si>
  <si>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</si>
  <si>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</si>
  <si>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</si>
  <si>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</si>
  <si>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</si>
  <si>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</si>
  <si>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</si>
  <si>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</si>
  <si>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</si>
  <si>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</si>
  <si>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</si>
  <si>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</si>
  <si>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</si>
  <si>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</si>
  <si>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</si>
  <si>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</si>
  <si>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</si>
  <si>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</si>
  <si>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</si>
  <si>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</si>
  <si>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</si>
  <si>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</si>
  <si>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</si>
  <si>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</si>
  <si>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</si>
  <si>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</si>
  <si>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</si>
  <si>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</si>
  <si>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</si>
  <si>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</si>
  <si>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</si>
  <si>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</si>
  <si>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</si>
  <si>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</si>
  <si>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</si>
  <si>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</si>
  <si>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</si>
  <si>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</si>
  <si>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</si>
  <si>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</si>
  <si>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</si>
  <si>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</si>
  <si>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</si>
  <si>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</si>
  <si>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</si>
  <si>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</si>
  <si>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</si>
  <si>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</si>
  <si>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</si>
  <si>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</si>
  <si>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</si>
  <si>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</si>
  <si>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</si>
  <si>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</si>
  <si>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</si>
  <si>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</si>
  <si>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</si>
  <si>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</si>
  <si>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</si>
  <si>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</si>
  <si>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</si>
  <si>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</si>
  <si>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</si>
  <si>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</si>
  <si>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</si>
  <si>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</si>
  <si>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</si>
  <si>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</si>
  <si>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</si>
  <si>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</si>
  <si>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</si>
  <si>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</si>
  <si>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</si>
  <si>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</si>
  <si>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</si>
  <si>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</si>
  <si>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</si>
  <si>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</si>
  <si>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</si>
  <si>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</si>
  <si>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</si>
  <si>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</si>
  <si>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</si>
  <si>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</si>
  <si>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</si>
  <si>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</si>
  <si>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</si>
  <si>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</si>
  <si>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</si>
  <si>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</si>
  <si>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</si>
  <si>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</si>
  <si>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</si>
  <si>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</si>
  <si>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</si>
  <si>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</si>
  <si>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</si>
  <si>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</si>
  <si>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</si>
  <si>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</si>
  <si>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</si>
  <si>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</si>
  <si>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</si>
  <si>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</si>
  <si>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</si>
  <si>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</si>
  <si>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</si>
  <si>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</si>
  <si>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</si>
  <si>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</si>
  <si>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</si>
  <si>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</si>
  <si>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</si>
  <si>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</si>
  <si>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</si>
  <si>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</si>
  <si>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</si>
  <si>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</si>
  <si>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</si>
  <si>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</si>
  <si>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</si>
  <si>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</si>
  <si>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</si>
  <si>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</si>
  <si>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</si>
  <si>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</si>
  <si>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</si>
  <si>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</si>
  <si>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</si>
  <si>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</si>
  <si>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</si>
  <si>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</si>
  <si>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</si>
  <si>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</si>
  <si>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</si>
  <si>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</si>
  <si>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</si>
  <si>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</si>
  <si>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</si>
  <si>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</si>
  <si>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</si>
  <si>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</si>
  <si>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</si>
  <si>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</si>
  <si>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</si>
  <si>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</si>
  <si>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</si>
  <si>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</si>
  <si>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</si>
  <si>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</si>
  <si>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</si>
  <si>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</si>
  <si>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</si>
  <si>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</si>
  <si>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</si>
  <si>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</si>
  <si>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</si>
  <si>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</si>
  <si>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</si>
  <si>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</si>
  <si>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</si>
  <si>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</si>
  <si>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</si>
  <si>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</si>
  <si>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</si>
  <si>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</si>
  <si>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</si>
  <si>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</si>
  <si>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</si>
  <si>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</si>
  <si>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</si>
  <si>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</si>
  <si>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</si>
  <si>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</si>
  <si>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</si>
  <si>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</si>
  <si>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</si>
  <si>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</si>
  <si>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</si>
  <si>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</si>
  <si>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</si>
  <si>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</si>
  <si>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</si>
  <si>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</si>
  <si>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</si>
  <si>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</si>
  <si>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</si>
  <si>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</si>
  <si>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</si>
  <si>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</si>
  <si>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</si>
  <si>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</si>
  <si>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</si>
  <si>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</si>
  <si>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</si>
  <si>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</si>
  <si>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</si>
  <si>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</si>
  <si>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</si>
  <si>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</si>
  <si>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</si>
  <si>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</si>
  <si>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</si>
  <si>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</si>
  <si>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</si>
  <si>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</si>
  <si>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</si>
  <si>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</si>
  <si>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</si>
  <si>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</si>
  <si>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</si>
  <si>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</si>
  <si>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</si>
  <si>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</si>
  <si>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</si>
  <si>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</si>
  <si>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</si>
  <si>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</si>
  <si>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</si>
  <si>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</si>
  <si>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</si>
  <si>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</si>
  <si>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</si>
  <si>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</si>
  <si>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</si>
  <si>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</si>
  <si>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</si>
  <si>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</si>
  <si>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</si>
  <si>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</si>
  <si>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</si>
  <si>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</si>
  <si>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</si>
  <si>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</si>
  <si>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</si>
  <si>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</si>
  <si>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</si>
  <si>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</si>
  <si>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</si>
  <si>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</si>
  <si>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</si>
  <si>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</si>
  <si>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</si>
  <si>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</si>
  <si>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</si>
  <si>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</si>
  <si>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</si>
  <si>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</si>
  <si>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</si>
  <si>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</si>
  <si>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</si>
  <si>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</si>
  <si>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</si>
  <si>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</si>
  <si>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</si>
  <si>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</si>
  <si>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</si>
  <si>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</si>
  <si>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</si>
  <si>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</si>
  <si>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</si>
  <si>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</si>
  <si>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</si>
  <si>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</si>
  <si>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</si>
  <si>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</si>
  <si>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</si>
  <si>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</si>
  <si>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</si>
  <si>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</si>
  <si>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</si>
  <si>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</si>
  <si>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</si>
  <si>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</si>
  <si>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</si>
  <si>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</si>
  <si>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</si>
  <si>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</si>
  <si>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</si>
  <si>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</si>
  <si>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</si>
  <si>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</si>
  <si>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</si>
  <si>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</si>
  <si>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</si>
  <si>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</si>
  <si>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</si>
  <si>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</si>
  <si>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</si>
  <si>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</si>
  <si>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</si>
  <si>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</si>
  <si>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</si>
  <si>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</si>
  <si>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</si>
  <si>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</si>
  <si>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</si>
  <si>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</si>
  <si>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</si>
  <si>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</si>
  <si>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</si>
  <si>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</si>
  <si>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</si>
  <si>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</si>
  <si>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</si>
  <si>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</si>
  <si>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</si>
  <si>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</si>
  <si>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</si>
  <si>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</si>
  <si>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</si>
  <si>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</si>
  <si>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</si>
  <si>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</si>
  <si>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</si>
  <si>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</si>
  <si>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</si>
  <si>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</si>
  <si>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</si>
  <si>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</si>
  <si>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</si>
  <si>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</si>
  <si>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</si>
  <si>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</si>
  <si>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</si>
  <si>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</si>
  <si>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</si>
  <si>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</si>
  <si>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</si>
  <si>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</si>
  <si>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</si>
  <si>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</si>
  <si>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</si>
  <si>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</si>
  <si>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</si>
  <si>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</si>
  <si>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</si>
  <si>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</si>
  <si>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</si>
  <si>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</si>
  <si>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</si>
  <si>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</si>
  <si>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</si>
  <si>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</si>
  <si>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</si>
  <si>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</si>
  <si>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</si>
  <si>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</si>
  <si>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</si>
  <si>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</si>
  <si>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</si>
  <si>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</si>
  <si>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</si>
  <si>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</si>
  <si>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</si>
  <si>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</si>
  <si>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</si>
  <si>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</si>
  <si>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</si>
  <si>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</si>
  <si>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</si>
  <si>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</si>
  <si>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</si>
  <si>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</si>
  <si>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</si>
  <si>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</si>
  <si>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</si>
  <si>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</si>
  <si>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</si>
  <si>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</si>
  <si>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</si>
  <si>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</si>
  <si>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</si>
  <si>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</si>
  <si>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</si>
  <si>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</si>
  <si>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</si>
  <si>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</si>
  <si>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</si>
  <si>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</si>
  <si>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</si>
  <si>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</si>
  <si>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</si>
  <si>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</si>
  <si>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</si>
  <si>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</si>
  <si>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</si>
  <si>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</si>
  <si>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</si>
  <si>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</si>
  <si>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</si>
  <si>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</si>
  <si>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</si>
  <si>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</si>
  <si>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</si>
  <si>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</si>
  <si>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</si>
  <si>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</si>
  <si>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</si>
  <si>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</si>
  <si>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</si>
  <si>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</si>
  <si>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</si>
  <si>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</si>
  <si>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</si>
  <si>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</si>
  <si>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</si>
  <si>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</si>
  <si>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</si>
  <si>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</si>
  <si>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</si>
  <si>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</si>
  <si>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</si>
  <si>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</si>
  <si>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</si>
  <si>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</si>
  <si>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</si>
  <si>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</si>
  <si>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</si>
  <si>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</si>
  <si>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</si>
  <si>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</si>
  <si>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</si>
  <si>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</si>
  <si>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</si>
  <si>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</si>
  <si>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</si>
  <si>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</si>
  <si>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</si>
  <si>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</si>
  <si>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</si>
  <si>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</si>
  <si>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</si>
  <si>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</si>
  <si>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</si>
  <si>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</si>
  <si>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</si>
  <si>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</si>
  <si>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</si>
  <si>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</si>
  <si>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</si>
  <si>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</si>
  <si>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</si>
  <si>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</si>
  <si>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</si>
  <si>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</si>
  <si>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</si>
  <si>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</si>
  <si>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</si>
  <si>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</si>
  <si>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</si>
  <si>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</si>
  <si>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</si>
  <si>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</si>
  <si>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</si>
  <si>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</si>
  <si>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</si>
  <si>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</si>
  <si>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</si>
  <si>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</si>
  <si>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</si>
  <si>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</si>
  <si>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</si>
  <si>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</si>
  <si>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</si>
  <si>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</si>
  <si>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</si>
  <si>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</si>
  <si>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</si>
  <si>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</si>
  <si>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</si>
  <si>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</si>
  <si>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</si>
  <si>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</si>
  <si>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</si>
  <si>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</si>
  <si>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</si>
  <si>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</si>
  <si>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</si>
  <si>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</si>
  <si>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</si>
  <si>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</si>
  <si>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</si>
  <si>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</si>
  <si>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</si>
  <si>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</si>
  <si>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</si>
  <si>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</si>
  <si>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</si>
  <si>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</si>
  <si>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</si>
  <si>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</si>
  <si>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</si>
  <si>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</si>
  <si>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</si>
  <si>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</si>
  <si>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</si>
  <si>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</si>
  <si>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</si>
  <si>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</si>
  <si>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</si>
  <si>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</si>
  <si>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</si>
  <si>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</si>
  <si>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</si>
  <si>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</si>
  <si>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</si>
  <si>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</si>
  <si>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</si>
  <si>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</si>
  <si>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</si>
  <si>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</si>
  <si>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</si>
  <si>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</si>
  <si>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</si>
  <si>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</si>
  <si>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</si>
  <si>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</si>
  <si>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</si>
  <si>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</si>
  <si>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</si>
  <si>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</si>
  <si>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</si>
  <si>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</si>
  <si>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</si>
  <si>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</si>
  <si>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</si>
  <si>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</si>
  <si>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</si>
  <si>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</si>
  <si>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</si>
  <si>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</si>
  <si>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</si>
  <si>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</si>
  <si>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</si>
  <si>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</si>
  <si>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</si>
  <si>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</si>
  <si>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</si>
  <si>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</si>
  <si>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</si>
  <si>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</si>
  <si>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</si>
  <si>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</si>
  <si>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</si>
  <si>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</si>
  <si>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</si>
  <si>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</si>
  <si>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</si>
  <si>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</si>
  <si>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</si>
  <si>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</si>
  <si>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</si>
  <si>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</si>
  <si>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</si>
  <si>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</si>
  <si>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</si>
  <si>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</si>
  <si>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</si>
  <si>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</si>
  <si>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</si>
  <si>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</si>
  <si>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</si>
  <si>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</si>
  <si>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</si>
  <si>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</si>
  <si>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</si>
  <si>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</si>
  <si>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</si>
  <si>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</si>
  <si>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</si>
  <si>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</si>
  <si>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</si>
  <si>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</si>
  <si>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</si>
  <si>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</si>
  <si>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</si>
  <si>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</si>
  <si>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</si>
  <si>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</si>
  <si>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</si>
  <si>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</si>
  <si>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</si>
  <si>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</si>
  <si>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</si>
  <si>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</si>
  <si>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</si>
  <si>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</si>
  <si>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</si>
  <si>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</si>
  <si>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</si>
  <si>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</si>
  <si>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</si>
  <si>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</si>
  <si>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</si>
  <si>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</si>
  <si>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</si>
  <si>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</si>
  <si>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</si>
  <si>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</si>
  <si>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</si>
  <si>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</si>
  <si>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</si>
  <si>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</si>
  <si>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</si>
  <si>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</si>
  <si>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</si>
  <si>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</si>
  <si>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</si>
  <si>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</si>
  <si>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</si>
  <si>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</si>
  <si>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</si>
  <si>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</si>
  <si>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</si>
  <si>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</si>
  <si>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</si>
  <si>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</si>
  <si>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</si>
  <si>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</si>
  <si>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</si>
  <si>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</si>
  <si>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</si>
  <si>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</si>
  <si>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</si>
  <si>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</si>
  <si>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</si>
  <si>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</si>
  <si>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</si>
  <si>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</si>
  <si>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</si>
  <si>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</si>
  <si>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</si>
  <si>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</si>
  <si>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</si>
  <si>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</si>
  <si>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</si>
  <si>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</si>
  <si>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</si>
  <si>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</si>
  <si>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</si>
  <si>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</si>
  <si>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</si>
  <si>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</si>
  <si>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</si>
  <si>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</si>
  <si>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</si>
  <si>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</si>
  <si>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</si>
  <si>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</si>
  <si>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</si>
  <si>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</si>
  <si>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</si>
  <si>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</si>
  <si>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</si>
  <si>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</si>
  <si>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</si>
  <si>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</si>
  <si>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</si>
  <si>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</si>
  <si>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</si>
  <si>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</si>
  <si>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</si>
  <si>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</si>
  <si>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</si>
  <si>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</si>
  <si>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</si>
  <si>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</si>
  <si>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</si>
  <si>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</si>
  <si>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</si>
  <si>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</si>
  <si>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</si>
  <si>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</si>
  <si>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</si>
  <si>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</si>
  <si>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</si>
  <si>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</si>
  <si>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</si>
  <si>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</si>
  <si>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</si>
  <si>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</si>
  <si>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</si>
  <si>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</si>
  <si>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</si>
  <si>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</si>
  <si>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</si>
  <si>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</si>
  <si>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</si>
  <si>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</si>
  <si>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</si>
  <si>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</si>
  <si>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</si>
  <si>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</si>
  <si>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</si>
  <si>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</si>
  <si>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</si>
  <si>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</si>
  <si>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</si>
  <si>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</si>
  <si>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</si>
  <si>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</si>
  <si>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</si>
  <si>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</si>
  <si>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</si>
  <si>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</si>
  <si>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</si>
  <si>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</si>
  <si>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</si>
  <si>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</si>
  <si>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</si>
  <si>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</si>
  <si>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</si>
  <si>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</si>
  <si>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</si>
  <si>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</si>
  <si>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</si>
  <si>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</si>
  <si>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</si>
  <si>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</si>
  <si>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</si>
  <si>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</si>
  <si>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</si>
  <si>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</si>
  <si>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</si>
  <si>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</si>
  <si>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</si>
  <si>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</si>
  <si>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</si>
  <si>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</si>
  <si>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</si>
  <si>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</si>
  <si>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</si>
  <si>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</si>
  <si>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</si>
  <si>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</si>
  <si>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</si>
  <si>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</si>
  <si>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</si>
  <si>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</si>
  <si>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</si>
  <si>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</si>
  <si>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</si>
  <si>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</si>
  <si>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</si>
  <si>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</si>
  <si>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</si>
  <si>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</si>
  <si>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</si>
  <si>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</si>
  <si>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</si>
  <si>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</si>
  <si>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</si>
  <si>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</si>
  <si>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</si>
  <si>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</si>
  <si>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</si>
  <si>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</si>
  <si>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</si>
  <si>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</si>
  <si>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</si>
  <si>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</si>
  <si>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</si>
  <si>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</si>
  <si>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</si>
  <si>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</si>
  <si>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</si>
  <si>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</si>
  <si>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</si>
  <si>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</si>
  <si>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</si>
  <si>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</si>
  <si>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</si>
  <si>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</si>
  <si>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</si>
  <si>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</si>
  <si>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</si>
  <si>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</si>
  <si>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</si>
  <si>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</si>
  <si>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</si>
  <si>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</si>
  <si>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</si>
  <si>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</si>
  <si>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</si>
  <si>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</si>
  <si>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</si>
  <si>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</si>
  <si>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</si>
  <si>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</si>
  <si>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</si>
  <si>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</si>
  <si>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</si>
  <si>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</si>
  <si>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</si>
  <si>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</si>
  <si>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</si>
  <si>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</si>
  <si>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</si>
  <si>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</si>
  <si>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</si>
  <si>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</si>
  <si>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</si>
  <si>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</si>
  <si>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</si>
  <si>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</si>
  <si>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</si>
  <si>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</si>
  <si>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</si>
  <si>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</si>
  <si>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</si>
  <si>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</si>
  <si>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</si>
  <si>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</si>
  <si>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</si>
  <si>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</si>
  <si>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</si>
  <si>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</si>
  <si>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</si>
  <si>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</si>
  <si>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</si>
  <si>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</si>
  <si>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</si>
  <si>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</si>
  <si>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</si>
  <si>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</si>
  <si>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</si>
  <si>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</si>
  <si>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</si>
  <si>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</si>
  <si>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</si>
  <si>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</si>
  <si>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</si>
  <si>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</si>
  <si>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</si>
  <si>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</si>
  <si>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</si>
  <si>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</si>
  <si>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</si>
  <si>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</si>
  <si>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</si>
  <si>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</si>
  <si>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</si>
  <si>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</si>
  <si>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</si>
  <si>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</si>
  <si>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</si>
  <si>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</si>
  <si>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</si>
  <si>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</si>
  <si>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</si>
  <si>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</si>
  <si>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</si>
  <si>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</si>
  <si>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</si>
  <si>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</si>
  <si>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</si>
  <si>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</si>
  <si>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</si>
  <si>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</si>
  <si>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</si>
  <si>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</si>
  <si>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</si>
  <si>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</si>
  <si>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</si>
  <si>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</si>
  <si>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</si>
  <si>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</si>
  <si>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</si>
  <si>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</si>
  <si>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</si>
  <si>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</si>
  <si>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</si>
  <si>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</si>
  <si>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</si>
  <si>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</si>
  <si>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</si>
  <si>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</si>
  <si>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</si>
  <si>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</si>
  <si>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</si>
  <si>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</si>
  <si>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</si>
  <si>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</si>
  <si>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</si>
  <si>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</si>
  <si>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</si>
  <si>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</si>
  <si>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</si>
  <si>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</si>
  <si>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</si>
  <si>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</si>
  <si>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</si>
  <si>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</si>
  <si>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</si>
  <si>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</si>
  <si>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</si>
  <si>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</si>
  <si>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</si>
  <si>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</si>
  <si>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</si>
  <si>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</si>
  <si>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</si>
  <si>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</si>
  <si>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</si>
  <si>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</si>
  <si>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</si>
  <si>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</si>
  <si>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</si>
  <si>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</si>
  <si>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</si>
  <si>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</si>
  <si>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</si>
  <si>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</si>
  <si>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</si>
  <si>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</si>
  <si>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</si>
  <si>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</si>
  <si>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</si>
  <si>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</si>
  <si>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</si>
  <si>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</si>
  <si>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</si>
  <si>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</si>
  <si>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</si>
  <si>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</si>
  <si>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</si>
  <si>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</si>
  <si>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</si>
  <si>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</si>
  <si>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</si>
  <si>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</si>
  <si>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</si>
  <si>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</si>
  <si>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</si>
  <si>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</si>
  <si>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</si>
  <si>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</si>
  <si>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</si>
  <si>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</si>
  <si>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</si>
  <si>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</si>
  <si>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</si>
  <si>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</si>
  <si>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</si>
  <si>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</si>
  <si>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</si>
  <si>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</si>
  <si>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</si>
  <si>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</si>
  <si>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</si>
  <si>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</si>
  <si>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</si>
  <si>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</si>
  <si>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</si>
  <si>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</si>
  <si>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</si>
  <si>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</si>
  <si>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</si>
  <si>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</si>
  <si>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</si>
  <si>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</si>
  <si>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</si>
  <si>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</si>
  <si>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</si>
  <si>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</si>
  <si>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</si>
  <si>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</si>
  <si>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</si>
  <si>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</si>
  <si>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</si>
  <si>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</si>
  <si>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</si>
  <si>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</si>
  <si>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</si>
  <si>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</si>
  <si>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</si>
  <si>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</si>
  <si>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</si>
  <si>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</si>
  <si>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</si>
  <si>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</si>
  <si>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</si>
  <si>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</si>
  <si>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</si>
  <si>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</si>
  <si>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</si>
  <si>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</si>
  <si>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</si>
  <si>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</si>
  <si>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</si>
  <si>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</si>
  <si>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</si>
  <si>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</si>
  <si>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</si>
  <si>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</si>
  <si>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</si>
  <si>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</si>
  <si>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</si>
  <si>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</si>
  <si>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</si>
  <si>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</si>
  <si>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</si>
  <si>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</si>
  <si>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</si>
  <si>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</si>
  <si>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</si>
  <si>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</si>
  <si>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</si>
  <si>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</si>
  <si>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</si>
  <si>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</si>
  <si>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</si>
  <si>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</si>
  <si>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</si>
  <si>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</si>
  <si>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</si>
  <si>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</si>
  <si>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</si>
  <si>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</si>
  <si>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</si>
  <si>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</si>
  <si>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</si>
  <si>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</si>
  <si>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</si>
  <si>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</si>
  <si>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</si>
  <si>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</si>
  <si>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</si>
  <si>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</si>
  <si>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</si>
  <si>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</si>
  <si>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</si>
  <si>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</si>
  <si>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</si>
  <si>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</si>
  <si>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</si>
  <si>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</si>
  <si>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</si>
  <si>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</si>
  <si>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</si>
  <si>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</si>
  <si>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</si>
  <si>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</si>
  <si>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</si>
  <si>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</si>
  <si>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</si>
  <si>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</si>
  <si>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</si>
  <si>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</si>
  <si>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</si>
  <si>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</si>
  <si>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</si>
  <si>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</si>
  <si>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</si>
  <si>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</si>
  <si>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</si>
  <si>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</si>
  <si>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</si>
  <si>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</si>
  <si>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</si>
  <si>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</si>
  <si>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</si>
  <si>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</si>
  <si>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</si>
  <si>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</si>
  <si>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</si>
  <si>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</si>
  <si>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</si>
  <si>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</si>
  <si>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</si>
  <si>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</si>
  <si>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</si>
  <si>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</si>
  <si>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</si>
  <si>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</si>
  <si>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</si>
  <si>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</si>
  <si>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</si>
  <si>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</si>
  <si>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</si>
  <si>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</si>
  <si>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</si>
  <si>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</si>
  <si>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</si>
  <si>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</si>
  <si>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</si>
  <si>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</si>
  <si>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</si>
  <si>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</si>
  <si>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</si>
  <si>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</si>
  <si>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</si>
  <si>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</si>
  <si>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</si>
  <si>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</si>
  <si>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</si>
  <si>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</si>
  <si>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</si>
  <si>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</si>
  <si>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</si>
  <si>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</si>
  <si>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</si>
  <si>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</si>
  <si>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</si>
  <si>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</si>
  <si>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</si>
  <si>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</si>
  <si>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</si>
  <si>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</si>
  <si>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</si>
  <si>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</si>
  <si>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</si>
  <si>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</si>
  <si>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</si>
  <si>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</si>
  <si>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</si>
  <si>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</si>
  <si>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</si>
  <si>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</si>
  <si>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</si>
  <si>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</si>
  <si>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</si>
  <si>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</si>
  <si>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</si>
  <si>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</si>
  <si>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</si>
  <si>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</si>
  <si>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</si>
  <si>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</si>
  <si>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</si>
  <si>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</si>
  <si>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</si>
  <si>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</si>
  <si>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</si>
  <si>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</si>
  <si>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</si>
  <si>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</si>
  <si>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</si>
  <si>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</si>
  <si>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</si>
  <si>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</si>
  <si>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</si>
  <si>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</si>
  <si>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</si>
  <si>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</si>
  <si>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</si>
  <si>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</si>
  <si>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</si>
  <si>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</si>
  <si>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</si>
  <si>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</si>
  <si>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</si>
  <si>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</si>
  <si>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</si>
  <si>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</si>
  <si>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</si>
  <si>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</si>
  <si>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</si>
  <si>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</si>
  <si>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</si>
  <si>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</si>
  <si>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</si>
  <si>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</si>
  <si>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</si>
  <si>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</si>
  <si>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</si>
  <si>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</si>
  <si>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</si>
  <si>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</si>
  <si>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</si>
  <si>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</si>
  <si>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</si>
  <si>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</si>
  <si>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</si>
  <si>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</si>
  <si>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</si>
  <si>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</si>
  <si>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</si>
  <si>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</si>
  <si>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</si>
  <si>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</si>
  <si>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</si>
  <si>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</si>
  <si>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</si>
  <si>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</si>
  <si>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</si>
  <si>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</si>
  <si>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</si>
  <si>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</si>
  <si>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</si>
  <si>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</si>
  <si>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</si>
  <si>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</si>
  <si>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</si>
  <si>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</si>
  <si>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</si>
  <si>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</si>
  <si>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</si>
  <si>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</si>
  <si>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</si>
  <si>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</si>
  <si>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</si>
  <si>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</si>
  <si>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</si>
  <si>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</si>
  <si>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</si>
  <si>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</si>
  <si>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</si>
  <si>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</si>
  <si>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</si>
  <si>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</si>
  <si>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</si>
  <si>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</si>
  <si>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</si>
  <si>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</si>
  <si>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</si>
  <si>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</si>
  <si>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</si>
  <si>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</si>
  <si>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</si>
  <si>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</si>
  <si>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</si>
  <si>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</si>
  <si>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</si>
  <si>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</si>
  <si>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</si>
  <si>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</si>
  <si>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</si>
  <si>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</si>
  <si>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</si>
  <si>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</si>
  <si>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</si>
  <si>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</si>
  <si>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</si>
  <si>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</si>
  <si>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</si>
  <si>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</si>
  <si>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</si>
  <si>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</si>
  <si>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</si>
  <si>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</si>
  <si>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</si>
  <si>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</si>
  <si>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</si>
  <si>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</si>
  <si>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</si>
  <si>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</si>
  <si>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</si>
  <si>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</si>
  <si>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</si>
  <si>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</si>
  <si>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</si>
  <si>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</si>
  <si>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</si>
  <si>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</si>
  <si>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</si>
  <si>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</si>
  <si>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</si>
  <si>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</si>
  <si>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</si>
  <si>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</si>
  <si>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</si>
  <si>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</si>
  <si>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</si>
  <si>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</si>
  <si>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</si>
  <si>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</si>
  <si>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</si>
  <si>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</si>
  <si>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</si>
  <si>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</si>
  <si>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</si>
  <si>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</si>
  <si>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</si>
  <si>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</si>
  <si>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</si>
  <si>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</si>
  <si>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</si>
  <si>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</si>
  <si>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</si>
  <si>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</si>
  <si>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</si>
  <si>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</si>
  <si>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</si>
  <si>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</si>
  <si>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</si>
  <si>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</si>
  <si>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</si>
  <si>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</si>
  <si>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</si>
  <si>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</si>
  <si>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</si>
  <si>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</si>
  <si>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</si>
  <si>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</si>
  <si>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</si>
  <si>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</si>
  <si>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</si>
  <si>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</si>
  <si>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</si>
  <si>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</si>
  <si>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</si>
  <si>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</si>
  <si>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</si>
  <si>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</si>
  <si>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</si>
  <si>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</si>
  <si>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</si>
  <si>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</si>
  <si>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</si>
  <si>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</si>
  <si>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</si>
  <si>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</si>
  <si>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</si>
  <si>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</si>
  <si>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</si>
  <si>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</si>
  <si>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</si>
  <si>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</si>
  <si>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</si>
  <si>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</si>
  <si>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</si>
  <si>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</si>
  <si>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</si>
  <si>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</si>
  <si>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</si>
  <si>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</si>
  <si>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</si>
  <si>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</si>
  <si>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</si>
  <si>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</si>
  <si>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</si>
  <si>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</si>
  <si>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</si>
  <si>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</si>
  <si>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</si>
  <si>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</si>
  <si>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</si>
  <si>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</si>
  <si>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</si>
  <si>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</si>
  <si>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</si>
  <si>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</si>
  <si>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</si>
  <si>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</si>
  <si>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</si>
  <si>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</si>
  <si>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</si>
  <si>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</si>
  <si>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</si>
  <si>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</si>
  <si>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</si>
  <si>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</si>
  <si>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</si>
  <si>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</si>
  <si>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</si>
  <si>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</si>
  <si>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</si>
  <si>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</si>
  <si>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</si>
  <si>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</si>
  <si>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</si>
  <si>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</si>
  <si>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</si>
  <si>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</si>
  <si>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</si>
  <si>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</si>
  <si>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</si>
  <si>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</si>
  <si>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</si>
  <si>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</si>
  <si>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</si>
  <si>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</si>
  <si>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</si>
  <si>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</si>
  <si>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</si>
  <si>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</si>
  <si>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</si>
  <si>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</si>
  <si>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</si>
  <si>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</si>
  <si>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</si>
  <si>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</si>
  <si>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</si>
  <si>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</si>
  <si>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</si>
  <si>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</si>
  <si>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</si>
  <si>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</si>
  <si>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</si>
  <si>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</si>
  <si>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</si>
  <si>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</si>
  <si>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</si>
  <si>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</si>
  <si>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</si>
  <si>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</si>
  <si>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</si>
  <si>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</si>
  <si>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</si>
  <si>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</si>
  <si>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</si>
  <si>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</si>
  <si>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</si>
  <si>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</si>
  <si>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</si>
  <si>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</si>
  <si>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</si>
  <si>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</si>
  <si>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</si>
  <si>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</si>
  <si>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</si>
  <si>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</si>
  <si>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</si>
  <si>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</si>
  <si>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</si>
  <si>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</si>
  <si>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</si>
  <si>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</si>
  <si>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</si>
  <si>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</si>
  <si>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</si>
  <si>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</si>
  <si>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</si>
  <si>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</si>
  <si>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</si>
  <si>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</si>
  <si>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</si>
  <si>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</si>
  <si>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</si>
  <si>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</si>
  <si>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</si>
  <si>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</si>
  <si>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</si>
  <si>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</si>
  <si>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</si>
  <si>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</si>
  <si>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</si>
  <si>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</si>
  <si>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</si>
  <si>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</si>
  <si>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</si>
  <si>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</si>
  <si>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</si>
  <si>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</si>
  <si>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</si>
  <si>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</si>
  <si>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</si>
  <si>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</si>
  <si>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</si>
  <si>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</si>
  <si>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</si>
  <si>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</si>
  <si>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</si>
  <si>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</si>
  <si>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</si>
  <si>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</si>
  <si>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</si>
  <si>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</si>
  <si>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</si>
  <si>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</si>
  <si>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</si>
  <si>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</si>
  <si>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</si>
  <si>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</si>
  <si>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</si>
  <si>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</si>
  <si>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</si>
  <si>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</si>
  <si>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</si>
  <si>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</si>
  <si>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</si>
  <si>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</si>
  <si>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</si>
  <si>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</si>
  <si>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</si>
  <si>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</si>
  <si>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</si>
  <si>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</si>
  <si>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</si>
  <si>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</si>
  <si>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</si>
  <si>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</si>
  <si>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</si>
  <si>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</si>
  <si>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</si>
  <si>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</si>
  <si>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</si>
  <si>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</si>
  <si>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</si>
  <si>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</si>
  <si>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</si>
  <si>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</si>
  <si>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</si>
  <si>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</si>
  <si>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</si>
  <si>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</si>
  <si>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</si>
  <si>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</si>
  <si>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</si>
  <si>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</si>
  <si>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</si>
  <si>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</si>
  <si>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</si>
  <si>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</si>
  <si>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</si>
  <si>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</si>
  <si>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</si>
  <si>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</si>
  <si>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</si>
  <si>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</si>
  <si>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</si>
  <si>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</si>
  <si>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</si>
  <si>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</si>
  <si>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</si>
  <si>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</si>
  <si>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</si>
  <si>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</si>
  <si>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</si>
  <si>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</si>
  <si>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</si>
  <si>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</si>
  <si>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</si>
  <si>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</si>
  <si>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</si>
  <si>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</si>
  <si>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</si>
  <si>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</si>
  <si>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</si>
  <si>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</si>
  <si>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</si>
  <si>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</si>
  <si>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</si>
  <si>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</si>
  <si>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</si>
  <si>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</si>
  <si>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</si>
  <si>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</si>
  <si>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</si>
  <si>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</si>
  <si>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</si>
  <si>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</si>
  <si>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</si>
  <si>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</si>
  <si>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</si>
  <si>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</si>
  <si>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</si>
  <si>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</si>
  <si>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</si>
  <si>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</si>
  <si>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</si>
  <si>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</si>
  <si>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</si>
  <si>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</si>
  <si>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</si>
  <si>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</si>
  <si>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</si>
  <si>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</si>
  <si>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</si>
  <si>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</si>
  <si>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</si>
  <si>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</si>
  <si>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</si>
  <si>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</si>
  <si>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</si>
  <si>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</si>
  <si>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</si>
  <si>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</si>
  <si>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</si>
  <si>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</si>
  <si>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</si>
  <si>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</si>
  <si>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</si>
  <si>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</si>
  <si>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</si>
  <si>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</si>
  <si>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</si>
  <si>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</si>
  <si>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</si>
  <si>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</si>
  <si>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</si>
  <si>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</si>
  <si>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</si>
  <si>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</si>
  <si>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</si>
  <si>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</si>
  <si>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</si>
  <si>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</si>
  <si>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</si>
  <si>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</si>
  <si>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</si>
  <si>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</si>
  <si>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</si>
  <si>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</si>
  <si>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</si>
  <si>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</si>
  <si>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</si>
  <si>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</si>
  <si>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</si>
  <si>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</si>
  <si>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</si>
  <si>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</si>
  <si>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</si>
  <si>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</si>
  <si>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</si>
  <si>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</si>
  <si>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</si>
  <si>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</si>
  <si>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</si>
  <si>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</si>
  <si>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</si>
  <si>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</si>
  <si>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</si>
  <si>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</si>
  <si>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</si>
  <si>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</si>
  <si>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</si>
  <si>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</si>
  <si>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</si>
  <si>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</si>
  <si>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</si>
  <si>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</si>
  <si>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</si>
  <si>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</si>
  <si>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</si>
  <si>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</si>
  <si>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</si>
  <si>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</si>
  <si>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</si>
  <si>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</si>
  <si>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</si>
  <si>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</si>
  <si>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</si>
  <si>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</si>
  <si>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</si>
  <si>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</si>
  <si>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</si>
  <si>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</si>
  <si>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</si>
  <si>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</si>
  <si>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</si>
  <si>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</si>
  <si>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</si>
  <si>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</si>
  <si>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</si>
  <si>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</si>
  <si>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</si>
  <si>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</si>
  <si>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</si>
  <si>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</si>
  <si>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</si>
  <si>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</si>
  <si>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</si>
  <si>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</si>
  <si>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</si>
  <si>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</si>
  <si>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</si>
  <si>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</si>
  <si>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</si>
  <si>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</si>
  <si>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</si>
  <si>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</si>
  <si>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</si>
  <si>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</si>
  <si>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</si>
  <si>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</si>
  <si>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</si>
  <si>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</si>
  <si>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</si>
  <si>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</si>
  <si>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</si>
  <si>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</si>
  <si>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</si>
  <si>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</si>
  <si>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</si>
  <si>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</si>
  <si>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</si>
  <si>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</si>
  <si>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</si>
  <si>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</si>
  <si>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</si>
  <si>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</si>
  <si>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</si>
  <si>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</si>
  <si>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</si>
  <si>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</si>
  <si>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</si>
  <si>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</si>
  <si>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</si>
  <si>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</si>
  <si>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</si>
  <si>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</si>
  <si>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</si>
  <si>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</si>
  <si>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</si>
  <si>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</si>
  <si>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</si>
  <si>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</si>
  <si>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</si>
  <si>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</si>
  <si>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</si>
  <si>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</si>
  <si>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</si>
  <si>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</si>
  <si>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</si>
  <si>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</si>
  <si>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</si>
  <si>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</si>
  <si>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</si>
  <si>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</si>
  <si>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</si>
  <si>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</si>
  <si>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</si>
  <si>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</si>
  <si>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</si>
  <si>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</si>
  <si>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</si>
  <si>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</si>
  <si>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</si>
  <si>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</si>
  <si>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</si>
  <si>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</si>
  <si>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</si>
  <si>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</si>
  <si>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</si>
  <si>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</si>
  <si>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</si>
  <si>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</si>
  <si>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</si>
  <si>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</si>
  <si>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</si>
  <si>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</si>
  <si>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</si>
  <si>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</si>
  <si>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</si>
  <si>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</si>
  <si>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</si>
  <si>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</si>
  <si>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</si>
  <si>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</si>
  <si>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</si>
  <si>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</si>
  <si>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</si>
  <si>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</si>
  <si>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</si>
  <si>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</si>
  <si>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</si>
  <si>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</si>
  <si>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</si>
  <si>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</si>
  <si>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</si>
  <si>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</si>
  <si>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</si>
  <si>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</si>
  <si>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</si>
  <si>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</si>
  <si>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</si>
  <si>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</si>
  <si>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</si>
  <si>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</si>
  <si>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</si>
  <si>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</si>
  <si>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</si>
  <si>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</si>
  <si>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</si>
  <si>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</si>
  <si>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</si>
  <si>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</si>
  <si>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</si>
  <si>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</si>
  <si>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</si>
  <si>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</si>
  <si>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</si>
  <si>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</si>
  <si>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</si>
  <si>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</si>
  <si>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</si>
  <si>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</si>
  <si>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</si>
  <si>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</si>
  <si>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</si>
  <si>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</si>
  <si>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</si>
  <si>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</si>
  <si>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</si>
  <si>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</si>
  <si>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</si>
  <si>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</si>
  <si>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</si>
  <si>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</si>
  <si>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</si>
  <si>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</si>
  <si>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</si>
  <si>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</si>
  <si>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</si>
  <si>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</si>
  <si>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</si>
  <si>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</si>
  <si>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</si>
  <si>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</si>
  <si>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</si>
  <si>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</si>
  <si>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</si>
  <si>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</si>
  <si>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</si>
  <si>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</si>
  <si>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</si>
  <si>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</si>
  <si>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</si>
  <si>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</si>
  <si>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</si>
  <si>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</si>
  <si>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</si>
  <si>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</si>
  <si>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</si>
  <si>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</si>
  <si>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</si>
  <si>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</si>
  <si>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</si>
  <si>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</si>
  <si>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</si>
  <si>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</si>
  <si>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</si>
  <si>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</si>
  <si>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</si>
  <si>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</si>
  <si>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</si>
  <si>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</si>
  <si>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</si>
  <si>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</si>
  <si>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</si>
  <si>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</si>
  <si>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</si>
  <si>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</si>
  <si>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</si>
  <si>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</si>
  <si>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</si>
  <si>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</si>
  <si>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</si>
  <si>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</si>
  <si>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</si>
  <si>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</si>
  <si>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</si>
  <si>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</si>
  <si>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</si>
  <si>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</si>
  <si>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</si>
  <si>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</si>
  <si>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</si>
  <si>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</si>
  <si>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</si>
  <si>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</si>
  <si>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</si>
  <si>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</si>
  <si>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</si>
  <si>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</si>
  <si>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</si>
  <si>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</si>
  <si>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</si>
  <si>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</si>
  <si>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</si>
  <si>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</si>
  <si>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</si>
  <si>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</si>
  <si>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</si>
  <si>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</si>
  <si>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</si>
  <si>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</si>
  <si>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</si>
  <si>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</si>
  <si>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</si>
  <si>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</si>
  <si>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</si>
  <si>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</si>
  <si>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</si>
  <si>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</si>
  <si>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</si>
  <si>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</si>
  <si>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</si>
  <si>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</si>
  <si>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</si>
  <si>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</si>
  <si>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</si>
  <si>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</si>
  <si>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</si>
  <si>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</si>
  <si>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</si>
  <si>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</si>
  <si>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</si>
  <si>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</si>
  <si>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</si>
  <si>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</si>
  <si>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</si>
  <si>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</si>
  <si>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</si>
  <si>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</si>
  <si>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</si>
  <si>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</si>
  <si>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</si>
  <si>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</si>
  <si>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</si>
  <si>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</si>
  <si>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</si>
  <si>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</si>
  <si>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</si>
  <si>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</si>
  <si>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</si>
  <si>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</si>
  <si>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</si>
  <si>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</si>
  <si>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</si>
  <si>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</si>
  <si>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</si>
  <si>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</si>
  <si>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</si>
  <si>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</si>
  <si>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</si>
  <si>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</si>
  <si>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</si>
  <si>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</si>
  <si>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</si>
  <si>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</si>
  <si>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</si>
  <si>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</si>
  <si>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</si>
  <si>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</si>
  <si>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</si>
  <si>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</si>
  <si>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</si>
  <si>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</si>
  <si>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</si>
  <si>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</si>
  <si>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</si>
  <si>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</si>
  <si>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</si>
  <si>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</si>
  <si>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</si>
  <si>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</si>
  <si>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</si>
  <si>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</si>
  <si>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</si>
  <si>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</si>
  <si>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</si>
  <si>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</si>
  <si>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</si>
  <si>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</si>
  <si>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</si>
  <si>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</si>
  <si>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</si>
  <si>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</si>
  <si>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</si>
  <si>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</si>
  <si>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</si>
  <si>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</si>
  <si>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</si>
  <si>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</si>
  <si>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</si>
  <si>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</si>
  <si>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</si>
  <si>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</si>
  <si>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</si>
  <si>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</si>
  <si>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</si>
  <si>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</si>
  <si>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</si>
  <si>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</si>
  <si>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</si>
  <si>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</si>
  <si>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</si>
  <si>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</si>
  <si>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</si>
  <si>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</si>
  <si>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</si>
  <si>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</si>
  <si>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</si>
  <si>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</si>
  <si>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</si>
  <si>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</si>
  <si>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</si>
  <si>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</si>
  <si>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</si>
  <si>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</si>
  <si>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</si>
  <si>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</si>
  <si>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</si>
  <si>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</si>
  <si>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</si>
  <si>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</si>
  <si>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</si>
  <si>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</si>
  <si>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</si>
  <si>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</si>
  <si>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</si>
  <si>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</si>
  <si>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</si>
  <si>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</si>
  <si>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</si>
  <si>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</si>
  <si>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</si>
  <si>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</si>
  <si>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</si>
  <si>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</si>
  <si>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</si>
  <si>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</si>
  <si>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</si>
  <si>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</si>
  <si>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</si>
  <si>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</si>
  <si>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</si>
  <si>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</si>
  <si>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</si>
  <si>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</si>
  <si>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</si>
  <si>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</si>
  <si>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</si>
  <si>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</si>
  <si>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</si>
  <si>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</si>
  <si>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</si>
  <si>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</si>
  <si>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</si>
  <si>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</si>
  <si>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</si>
  <si>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</si>
  <si>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</si>
  <si>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</si>
  <si>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</si>
  <si>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</si>
  <si>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</si>
  <si>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</si>
  <si>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</si>
  <si>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</si>
  <si>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</si>
  <si>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</si>
  <si>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</si>
  <si>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</si>
  <si>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</si>
  <si>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</si>
  <si>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</si>
  <si>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</si>
  <si>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</si>
  <si>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</si>
  <si>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</si>
  <si>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</si>
  <si>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</si>
  <si>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</si>
  <si>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</si>
  <si>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</si>
  <si>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</si>
  <si>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</si>
  <si>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</si>
  <si>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</si>
  <si>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</si>
  <si>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</si>
  <si>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</si>
  <si>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</si>
  <si>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</si>
  <si>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</si>
  <si>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</si>
  <si>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</si>
  <si>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</si>
  <si>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</si>
  <si>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</si>
  <si>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</si>
  <si>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</si>
  <si>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</si>
  <si>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</si>
  <si>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</si>
  <si>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</si>
  <si>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</si>
  <si>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</si>
  <si>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</si>
  <si>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</si>
  <si>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</si>
  <si>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</si>
  <si>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</si>
  <si>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</si>
  <si>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</si>
  <si>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</si>
  <si>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</si>
  <si>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</si>
  <si>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</si>
  <si>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</si>
  <si>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</si>
  <si>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</si>
  <si>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</si>
  <si>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</si>
  <si>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</si>
  <si>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</si>
  <si>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</si>
  <si>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</si>
  <si>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</si>
  <si>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</si>
  <si>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</si>
  <si>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</si>
  <si>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</si>
  <si>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</si>
  <si>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</si>
  <si>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</si>
  <si>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</si>
  <si>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</si>
  <si>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</si>
  <si>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</si>
  <si>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</si>
  <si>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</si>
  <si>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</si>
  <si>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</si>
  <si>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</si>
  <si>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</si>
  <si>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</si>
  <si>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</si>
  <si>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</si>
  <si>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</si>
  <si>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</si>
  <si>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</si>
  <si>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</si>
  <si>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</si>
  <si>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</si>
  <si>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</si>
  <si>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</si>
  <si>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</si>
  <si>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</si>
  <si>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</si>
  <si>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</si>
  <si>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</si>
  <si>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</si>
  <si>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</si>
  <si>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</si>
  <si>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</si>
  <si>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</si>
  <si>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</si>
  <si>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</si>
  <si>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</si>
  <si>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</si>
  <si>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</si>
  <si>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</si>
  <si>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</si>
  <si>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</si>
  <si>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</si>
  <si>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</si>
  <si>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</si>
  <si>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</si>
  <si>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</si>
  <si>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</si>
  <si>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</si>
  <si>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</si>
  <si>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</si>
  <si>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</si>
  <si>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</si>
  <si>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</si>
  <si>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</si>
  <si>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</si>
  <si>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</si>
  <si>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</si>
  <si>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</si>
  <si>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</si>
  <si>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</si>
  <si>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</si>
  <si>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</si>
  <si>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</si>
  <si>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</si>
  <si>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</si>
  <si>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</si>
  <si>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</si>
  <si>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</si>
  <si>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</si>
  <si>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</si>
  <si>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</si>
  <si>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</si>
  <si>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</si>
  <si>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</si>
  <si>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</si>
  <si>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</si>
  <si>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</si>
  <si>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</si>
  <si>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</si>
  <si>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</si>
  <si>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</si>
  <si>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</si>
  <si>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</si>
  <si>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</si>
  <si>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</si>
  <si>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</si>
  <si>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</si>
  <si>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</si>
  <si>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</si>
  <si>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</si>
  <si>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</si>
  <si>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</si>
  <si>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</si>
  <si>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</si>
  <si>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</si>
  <si>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</si>
  <si>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</si>
  <si>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</si>
  <si>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</si>
  <si>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</si>
  <si>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</si>
  <si>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</si>
  <si>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</si>
  <si>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</si>
  <si>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</si>
  <si>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</si>
  <si>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</si>
  <si>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</si>
  <si>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</si>
  <si>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</si>
  <si>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</si>
  <si>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</si>
  <si>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</si>
  <si>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</si>
  <si>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</si>
  <si>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</si>
  <si>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</si>
  <si>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</si>
  <si>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</si>
  <si>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</si>
  <si>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</si>
  <si>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</si>
  <si>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</si>
  <si>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</si>
  <si>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</si>
  <si>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</si>
  <si>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</si>
  <si>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</si>
  <si>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</si>
  <si>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</si>
  <si>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</si>
  <si>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</si>
  <si>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</si>
  <si>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</si>
  <si>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</si>
  <si>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</si>
  <si>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</si>
  <si>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</si>
  <si>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</si>
  <si>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</si>
  <si>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</si>
  <si>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</si>
  <si>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</si>
  <si>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</si>
  <si>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</si>
  <si>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</si>
  <si>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</si>
  <si>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</si>
  <si>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</si>
  <si>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</si>
  <si>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</si>
  <si>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</si>
  <si>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</si>
  <si>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</si>
  <si>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</si>
  <si>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</si>
  <si>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</si>
  <si>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</si>
  <si>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</si>
  <si>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</si>
  <si>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</si>
  <si>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</si>
  <si>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</si>
  <si>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</si>
  <si>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</si>
  <si>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</si>
  <si>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</si>
  <si>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</si>
  <si>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</si>
  <si>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</si>
  <si>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</si>
  <si>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</si>
  <si>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</si>
  <si>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</si>
  <si>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</si>
  <si>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</si>
  <si>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</si>
  <si>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</si>
  <si>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</si>
  <si>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</si>
  <si>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</si>
  <si>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</si>
  <si>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</si>
  <si>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</si>
  <si>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</si>
  <si>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</si>
  <si>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</si>
  <si>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</si>
  <si>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</si>
  <si>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</si>
  <si>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</si>
  <si>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</si>
  <si>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</si>
  <si>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</si>
  <si>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</si>
  <si>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</si>
  <si>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</si>
  <si>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</si>
  <si>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</si>
  <si>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</si>
  <si>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</si>
  <si>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</si>
  <si>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</si>
  <si>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</si>
  <si>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</si>
  <si>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</si>
  <si>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</si>
  <si>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</si>
  <si>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</si>
  <si>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</si>
  <si>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</si>
  <si>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</si>
  <si>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</si>
  <si>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</si>
  <si>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</si>
  <si>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</si>
  <si>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</si>
  <si>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</si>
  <si>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</si>
  <si>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</si>
  <si>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</si>
  <si>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</si>
  <si>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</si>
  <si>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</si>
  <si>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</si>
  <si>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</si>
  <si>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</si>
  <si>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</si>
  <si>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</si>
  <si>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</si>
  <si>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</si>
  <si>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</si>
  <si>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</si>
  <si>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</si>
  <si>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</si>
  <si>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</si>
  <si>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</si>
  <si>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</si>
  <si>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</si>
  <si>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</si>
  <si>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</si>
  <si>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</si>
  <si>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</si>
  <si>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</si>
  <si>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</si>
  <si>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</si>
  <si>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</si>
  <si>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</si>
  <si>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</si>
  <si>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</si>
  <si>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</si>
  <si>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</si>
  <si>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</si>
  <si>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</si>
  <si>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</si>
  <si>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</si>
  <si>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</si>
  <si>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</si>
  <si>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</si>
  <si>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</si>
  <si>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</si>
  <si>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</si>
  <si>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</si>
  <si>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</si>
  <si>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</si>
  <si>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</si>
  <si>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</si>
  <si>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</si>
  <si>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</si>
  <si>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</si>
  <si>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</si>
  <si>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</si>
  <si>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</si>
  <si>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</si>
  <si>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</si>
  <si>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</si>
  <si>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</si>
  <si>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</si>
  <si>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</si>
  <si>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</si>
  <si>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</si>
  <si>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</si>
  <si>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</si>
  <si>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</si>
  <si>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</si>
  <si>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</si>
  <si>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</si>
  <si>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</si>
  <si>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</si>
  <si>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</si>
  <si>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</si>
  <si>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</si>
  <si>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</si>
  <si>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</si>
  <si>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</si>
  <si>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</si>
  <si>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</si>
  <si>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</si>
  <si>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</si>
  <si>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</si>
  <si>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</si>
  <si>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</si>
  <si>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</si>
  <si>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</si>
  <si>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</si>
  <si>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</si>
  <si>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</si>
  <si>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</si>
  <si>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</si>
  <si>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</si>
  <si>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</si>
  <si>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</si>
  <si>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</si>
  <si>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</si>
  <si>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</si>
  <si>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</si>
  <si>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</si>
  <si>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</si>
  <si>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</si>
  <si>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</si>
  <si>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</si>
  <si>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</si>
  <si>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</si>
  <si>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</si>
  <si>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</si>
  <si>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</si>
  <si>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</si>
  <si>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</si>
  <si>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</si>
  <si>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</si>
  <si>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</si>
  <si>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</si>
  <si>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</si>
  <si>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</si>
  <si>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</si>
  <si>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</si>
  <si>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</si>
  <si>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</si>
  <si>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</si>
  <si>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</si>
  <si>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</si>
  <si>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</si>
  <si>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</si>
  <si>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</si>
  <si>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</si>
  <si>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</si>
  <si>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</si>
  <si>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</si>
  <si>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</si>
  <si>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</si>
  <si>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</si>
  <si>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</si>
  <si>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</si>
  <si>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</si>
  <si>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</si>
  <si>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</si>
  <si>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</si>
  <si>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</si>
  <si>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</si>
  <si>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</si>
  <si>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</si>
  <si>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</si>
  <si>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</si>
  <si>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</si>
  <si>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</si>
  <si>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</si>
  <si>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</si>
  <si>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</si>
  <si>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</si>
  <si>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</si>
  <si>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</si>
  <si>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</si>
  <si>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</si>
  <si>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</si>
  <si>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</si>
  <si>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</si>
  <si>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</si>
  <si>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</si>
  <si>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</si>
  <si>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</si>
  <si>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</si>
  <si>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</si>
  <si>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</si>
  <si>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</si>
  <si>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</si>
  <si>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</si>
  <si>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</si>
  <si>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</si>
  <si>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</si>
  <si>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</si>
  <si>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</si>
  <si>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</si>
  <si>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</si>
  <si>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</si>
  <si>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</si>
  <si>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</si>
  <si>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</si>
  <si>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</si>
  <si>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</si>
  <si>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</si>
  <si>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</si>
  <si>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</si>
  <si>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</si>
  <si>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</si>
  <si>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</si>
  <si>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</si>
  <si>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</si>
  <si>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</si>
  <si>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</si>
  <si>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</si>
  <si>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</si>
  <si>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</si>
  <si>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</si>
  <si>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</si>
  <si>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</si>
  <si>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</si>
  <si>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</si>
  <si>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</si>
  <si>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</si>
  <si>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</si>
  <si>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</si>
  <si>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</si>
  <si>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</si>
  <si>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</si>
  <si>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</si>
  <si>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</si>
  <si>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</si>
  <si>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</si>
  <si>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</si>
  <si>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</si>
  <si>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</si>
  <si>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</si>
  <si>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</si>
  <si>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</si>
  <si>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</si>
  <si>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</si>
  <si>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</si>
  <si>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</si>
  <si>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</si>
  <si>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</si>
  <si>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</si>
  <si>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</si>
  <si>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</si>
  <si>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</si>
  <si>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</si>
  <si>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</si>
  <si>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</si>
  <si>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</si>
  <si>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</si>
  <si>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</si>
  <si>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</si>
  <si>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</si>
  <si>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</si>
  <si>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</si>
  <si>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</si>
  <si>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</si>
  <si>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</si>
  <si>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</si>
  <si>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</si>
  <si>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</si>
  <si>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</si>
  <si>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</si>
  <si>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</si>
  <si>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</si>
  <si>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</si>
  <si>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</si>
  <si>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</si>
  <si>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</si>
  <si>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</si>
  <si>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</si>
  <si>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</si>
  <si>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</si>
  <si>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</si>
  <si>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</si>
  <si>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</si>
  <si>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</si>
  <si>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</si>
  <si>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</si>
  <si>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</si>
  <si>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</si>
  <si>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</si>
  <si>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</si>
  <si>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</si>
  <si>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</si>
  <si>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</si>
  <si>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</si>
  <si>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</si>
  <si>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</si>
  <si>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</si>
  <si>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</si>
  <si>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</si>
  <si>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</si>
  <si>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</si>
  <si>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</si>
  <si>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</si>
  <si>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</si>
  <si>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</si>
  <si>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</si>
  <si>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</si>
  <si>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</si>
  <si>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</si>
  <si>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</si>
  <si>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</si>
  <si>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</si>
  <si>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</si>
  <si>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</si>
  <si>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</si>
  <si>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</si>
  <si>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</si>
  <si>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</si>
  <si>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</si>
  <si>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</si>
  <si>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</si>
  <si>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</si>
  <si>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</si>
  <si>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</si>
  <si>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</si>
  <si>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</si>
  <si>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</si>
  <si>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</si>
  <si>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</si>
  <si>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</si>
  <si>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</si>
  <si>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</si>
  <si>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</si>
  <si>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</si>
  <si>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</si>
  <si>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</si>
  <si>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</si>
  <si>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</si>
  <si>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</si>
  <si>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</si>
  <si>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</si>
  <si>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</si>
  <si>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</si>
  <si>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</si>
  <si>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</si>
  <si>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</si>
  <si>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</si>
  <si>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</si>
  <si>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</si>
  <si>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</si>
  <si>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</si>
  <si>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</si>
  <si>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</si>
  <si>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</si>
  <si>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</si>
  <si>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</si>
  <si>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</si>
  <si>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</si>
  <si>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</si>
  <si>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</si>
  <si>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</si>
  <si>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</si>
  <si>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</si>
  <si>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</si>
  <si>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</si>
  <si>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</si>
  <si>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</si>
  <si>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</si>
  <si>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</si>
  <si>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</si>
  <si>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</si>
  <si>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</si>
  <si>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</si>
  <si>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</si>
  <si>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</si>
  <si>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</si>
  <si>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</si>
  <si>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</si>
  <si>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</si>
  <si>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</si>
  <si>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</si>
  <si>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</si>
  <si>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</si>
  <si>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</si>
  <si>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</si>
  <si>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</si>
  <si>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</si>
  <si>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</si>
  <si>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</si>
  <si>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</si>
  <si>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</si>
  <si>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</si>
  <si>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</si>
  <si>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</si>
  <si>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</si>
  <si>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</si>
  <si>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</si>
  <si>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</si>
  <si>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</si>
  <si>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</si>
  <si>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</si>
  <si>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</si>
  <si>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</si>
  <si>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</si>
  <si>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</si>
  <si>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</si>
  <si>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</si>
  <si>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</si>
  <si>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</si>
  <si>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</si>
  <si>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</si>
  <si>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</si>
  <si>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</si>
  <si>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</si>
  <si>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</si>
  <si>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</si>
  <si>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</si>
  <si>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</si>
  <si>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</si>
  <si>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</si>
  <si>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</si>
  <si>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</si>
  <si>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</si>
  <si>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</si>
  <si>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</si>
  <si>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</si>
  <si>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</si>
  <si>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</si>
  <si>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</si>
  <si>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</si>
  <si>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</si>
  <si>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</si>
  <si>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</si>
  <si>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</si>
  <si>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</si>
  <si>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</si>
  <si>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</si>
  <si>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</si>
  <si>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</si>
  <si>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</si>
  <si>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</si>
  <si>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</si>
  <si>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</si>
  <si>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</si>
  <si>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</si>
  <si>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</si>
  <si>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</si>
  <si>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</si>
  <si>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</si>
  <si>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</si>
  <si>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</si>
  <si>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</si>
  <si>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</si>
  <si>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</si>
  <si>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</si>
  <si>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</si>
  <si>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</si>
  <si>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</si>
  <si>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</si>
  <si>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</si>
  <si>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</si>
  <si>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</si>
  <si>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</si>
  <si>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</si>
  <si>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</si>
  <si>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</si>
  <si>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</si>
  <si>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</si>
  <si>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</si>
  <si>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</si>
  <si>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</si>
  <si>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</si>
  <si>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</si>
  <si>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</si>
  <si>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</si>
  <si>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</si>
  <si>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</si>
  <si>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</si>
  <si>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</si>
  <si>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</si>
  <si>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</si>
  <si>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</si>
  <si>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</si>
  <si>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</si>
  <si>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</si>
  <si>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</si>
  <si>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</si>
  <si>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</si>
  <si>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</si>
  <si>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</si>
  <si>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</si>
  <si>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</si>
  <si>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</si>
  <si>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</si>
  <si>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</si>
  <si>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</si>
  <si>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</si>
  <si>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</si>
  <si>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</si>
  <si>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</si>
  <si>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</si>
  <si>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</si>
  <si>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</si>
  <si>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</si>
  <si>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</si>
  <si>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</si>
  <si>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</si>
  <si>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</si>
  <si>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</si>
  <si>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</si>
  <si>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</si>
  <si>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</si>
  <si>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</si>
  <si>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</si>
  <si>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</si>
  <si>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</si>
  <si>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</si>
  <si>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</si>
  <si>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</si>
  <si>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</si>
  <si>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</si>
  <si>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</si>
  <si>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</si>
  <si>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</si>
  <si>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</si>
  <si>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</si>
  <si>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</si>
  <si>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</si>
  <si>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</si>
  <si>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</si>
  <si>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</si>
  <si>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</si>
  <si>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</si>
  <si>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</si>
  <si>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</si>
  <si>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</si>
  <si>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</si>
  <si>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</si>
  <si>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</si>
  <si>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</si>
  <si>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</si>
  <si>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</si>
  <si>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</si>
  <si>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</si>
  <si>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</si>
  <si>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</si>
  <si>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</si>
  <si>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</si>
  <si>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</si>
  <si>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</si>
  <si>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</si>
  <si>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</si>
  <si>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</si>
  <si>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</si>
  <si>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</si>
  <si>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</si>
  <si>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</si>
  <si>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</si>
  <si>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</si>
  <si>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</si>
  <si>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</si>
  <si>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</si>
  <si>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</si>
  <si>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</si>
  <si>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</si>
  <si>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</si>
  <si>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</si>
  <si>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</si>
  <si>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</si>
  <si>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</si>
  <si>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</si>
  <si>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</si>
  <si>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</si>
  <si>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</si>
  <si>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</si>
  <si>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</si>
  <si>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</si>
  <si>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</si>
  <si>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</si>
  <si>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</si>
  <si>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</si>
  <si>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</si>
  <si>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</si>
  <si>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</si>
  <si>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</si>
  <si>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</si>
  <si>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</si>
  <si>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</si>
  <si>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</si>
  <si>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</si>
  <si>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</si>
  <si>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</si>
  <si>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</si>
  <si>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</si>
  <si>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</si>
  <si>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</si>
  <si>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</si>
  <si>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</si>
  <si>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</si>
  <si>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</si>
  <si>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</si>
  <si>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</si>
  <si>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</si>
  <si>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</si>
  <si>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</si>
  <si>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</si>
  <si>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</si>
  <si>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</si>
  <si>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</si>
  <si>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</si>
  <si>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</si>
  <si>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</si>
  <si>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</si>
  <si>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</si>
  <si>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</si>
  <si>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</si>
  <si>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</si>
  <si>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</si>
  <si>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</si>
  <si>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</si>
  <si>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</si>
  <si>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</si>
  <si>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</si>
  <si>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</si>
  <si>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</si>
  <si>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</si>
  <si>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</si>
  <si>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</si>
  <si>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</si>
  <si>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</si>
  <si>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</si>
  <si>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</si>
  <si>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</si>
  <si>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</si>
  <si>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</si>
  <si>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</si>
  <si>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</si>
  <si>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</si>
  <si>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</si>
  <si>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</si>
  <si>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</si>
  <si>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</si>
  <si>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</si>
  <si>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</si>
  <si>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</si>
  <si>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</si>
  <si>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</si>
  <si>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</si>
  <si>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</si>
  <si>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</si>
  <si>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</si>
  <si>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</si>
  <si>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</si>
  <si>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</si>
  <si>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</si>
  <si>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</si>
  <si>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</si>
  <si>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</si>
  <si>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</si>
  <si>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</si>
  <si>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</si>
  <si>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</si>
  <si>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</si>
  <si>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</si>
  <si>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</si>
  <si>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</si>
  <si>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</si>
  <si>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</si>
  <si>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</si>
  <si>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</si>
  <si>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</si>
  <si>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</si>
  <si>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</si>
  <si>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</si>
  <si>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</si>
  <si>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</si>
  <si>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</si>
  <si>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</si>
  <si>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</si>
  <si>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</si>
  <si>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</si>
  <si>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</si>
  <si>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</si>
  <si>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</si>
  <si>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</si>
  <si>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</si>
  <si>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</si>
  <si>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</si>
  <si>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</si>
  <si>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</si>
  <si>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</si>
  <si>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</si>
  <si>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</si>
  <si>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</si>
  <si>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</si>
  <si>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</si>
  <si>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</si>
  <si>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</si>
  <si>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</si>
  <si>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</si>
  <si>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</si>
  <si>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</si>
  <si>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</si>
  <si>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</si>
  <si>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</si>
  <si>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</si>
  <si>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</si>
  <si>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</si>
  <si>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</si>
  <si>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</si>
  <si>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</si>
  <si>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</si>
  <si>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</si>
  <si>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</si>
  <si>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</si>
  <si>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</si>
  <si>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</si>
  <si>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</si>
  <si>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</si>
  <si>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</si>
  <si>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</si>
  <si>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</si>
  <si>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</si>
  <si>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</si>
  <si>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</si>
  <si>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</si>
  <si>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</si>
  <si>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</si>
  <si>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</si>
  <si>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</si>
  <si>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</si>
  <si>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</si>
  <si>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</si>
  <si>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</si>
  <si>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</si>
  <si>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</si>
  <si>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</si>
  <si>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</si>
  <si>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</si>
  <si>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</si>
  <si>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</si>
  <si>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</si>
  <si>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</si>
  <si>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</si>
  <si>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</si>
  <si>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</si>
  <si>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</si>
  <si>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</si>
  <si>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</si>
  <si>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</si>
  <si>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</si>
  <si>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</si>
  <si>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</si>
  <si>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</si>
  <si>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</si>
  <si>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</si>
  <si>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</si>
  <si>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</si>
  <si>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</si>
  <si>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</si>
  <si>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</si>
  <si>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</si>
  <si>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</si>
  <si>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</si>
  <si>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</si>
  <si>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</si>
  <si>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</si>
  <si>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</si>
  <si>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</si>
  <si>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</si>
  <si>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</si>
  <si>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</si>
  <si>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</si>
  <si>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</si>
  <si>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</si>
  <si>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</si>
  <si>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</si>
  <si>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</si>
  <si>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</si>
  <si>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</si>
  <si>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</si>
  <si>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</si>
  <si>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</si>
  <si>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</si>
  <si>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</si>
  <si>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</si>
  <si>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</si>
  <si>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</si>
  <si>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</si>
  <si>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</si>
  <si>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</si>
  <si>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</si>
  <si>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</si>
  <si>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</si>
  <si>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</si>
  <si>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</si>
  <si>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</si>
  <si>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</si>
  <si>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</si>
  <si>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</si>
  <si>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</si>
  <si>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</si>
  <si>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</si>
  <si>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</si>
  <si>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</si>
  <si>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</si>
  <si>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</si>
  <si>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</si>
  <si>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</si>
  <si>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</si>
  <si>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</si>
  <si>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</si>
  <si>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</si>
  <si>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</si>
  <si>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</si>
  <si>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</si>
  <si>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</si>
  <si>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</si>
  <si>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</si>
  <si>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</si>
  <si>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</si>
  <si>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</si>
  <si>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</si>
  <si>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</si>
  <si>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</si>
  <si>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</si>
  <si>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</si>
  <si>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</si>
  <si>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</si>
  <si>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</si>
  <si>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</si>
  <si>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</si>
  <si>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</si>
  <si>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</si>
  <si>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</si>
  <si>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</si>
  <si>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</si>
  <si>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</si>
  <si>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</si>
  <si>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</si>
  <si>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</si>
  <si>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</si>
  <si>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</si>
  <si>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</si>
  <si>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</si>
  <si>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</si>
  <si>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</si>
  <si>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</si>
  <si>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</si>
  <si>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</si>
  <si>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</si>
  <si>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</si>
  <si>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</si>
  <si>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</si>
  <si>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</si>
  <si>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</si>
  <si>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</si>
  <si>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</si>
  <si>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</si>
  <si>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</si>
  <si>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</si>
  <si>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</si>
  <si>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</si>
  <si>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</si>
  <si>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</si>
  <si>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</si>
  <si>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</si>
  <si>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</si>
  <si>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</si>
  <si>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</si>
  <si>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</si>
  <si>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</si>
  <si>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</si>
  <si>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</si>
  <si>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</si>
  <si>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</si>
  <si>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</si>
  <si>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</si>
  <si>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</si>
  <si>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</si>
  <si>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</si>
  <si>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</si>
  <si>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</si>
  <si>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</si>
  <si>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</si>
  <si>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</si>
  <si>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</si>
  <si>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</si>
  <si>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</si>
  <si>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</si>
  <si>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</si>
  <si>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</si>
  <si>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</si>
  <si>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</si>
  <si>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</si>
  <si>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</si>
  <si>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</si>
  <si>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</si>
  <si>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</si>
  <si>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</si>
  <si>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</si>
  <si>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</si>
  <si>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</si>
  <si>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</si>
  <si>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</si>
  <si>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</si>
  <si>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</si>
  <si>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</si>
  <si>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</si>
  <si>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</si>
  <si>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</si>
  <si>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</si>
  <si>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</si>
  <si>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</si>
  <si>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</si>
  <si>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</si>
  <si>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</si>
  <si>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</si>
  <si>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</si>
  <si>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</si>
  <si>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</si>
  <si>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</si>
  <si>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</si>
  <si>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</si>
  <si>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</si>
  <si>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</si>
  <si>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</si>
  <si>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</si>
  <si>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</si>
  <si>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</si>
  <si>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</si>
  <si>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</si>
  <si>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</si>
  <si>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</si>
  <si>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</si>
  <si>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</si>
  <si>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</si>
  <si>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</si>
  <si>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</si>
  <si>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</si>
  <si>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</si>
  <si>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</si>
  <si>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</si>
  <si>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</si>
  <si>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</si>
  <si>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</si>
  <si>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</si>
  <si>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</si>
  <si>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</si>
  <si>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</si>
  <si>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</si>
  <si>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</si>
  <si>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</si>
  <si>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</si>
  <si>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</si>
  <si>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</si>
  <si>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</si>
  <si>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</si>
  <si>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</si>
  <si>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</si>
  <si>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</si>
  <si>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</si>
  <si>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</si>
  <si>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</si>
  <si>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</si>
  <si>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</si>
  <si>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</si>
  <si>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</si>
  <si>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</si>
  <si>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</si>
  <si>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</si>
  <si>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</si>
  <si>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</si>
  <si>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</si>
  <si>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</si>
  <si>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</si>
  <si>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</si>
  <si>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</si>
  <si>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</si>
  <si>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</si>
  <si>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</si>
  <si>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</si>
  <si>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</si>
  <si>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</si>
  <si>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</si>
  <si>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</si>
  <si>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</si>
  <si>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</si>
  <si>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</si>
  <si>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</si>
  <si>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</si>
  <si>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</si>
  <si>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</si>
  <si>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</si>
  <si>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</si>
  <si>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</si>
  <si>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</si>
  <si>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</si>
  <si>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</si>
  <si>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</si>
  <si>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</si>
  <si>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</si>
  <si>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</si>
  <si>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</si>
  <si>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</si>
  <si>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</si>
  <si>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</si>
  <si>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</si>
  <si>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</si>
  <si>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</si>
  <si>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</si>
  <si>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</si>
  <si>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</si>
  <si>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</si>
  <si>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</si>
  <si>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</si>
  <si>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</si>
  <si>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</si>
  <si>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</si>
  <si>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</si>
  <si>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</si>
  <si>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</si>
  <si>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</si>
  <si>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</si>
  <si>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</si>
  <si>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</si>
  <si>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</si>
  <si>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</si>
  <si>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</si>
  <si>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</si>
  <si>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</si>
  <si>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</si>
  <si>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</si>
  <si>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</si>
  <si>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</si>
  <si>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</si>
  <si>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</si>
  <si>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</si>
  <si>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</si>
  <si>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</si>
  <si>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</si>
  <si>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</si>
  <si>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</si>
  <si>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</si>
  <si>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</si>
  <si>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</si>
  <si>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</si>
  <si>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</si>
  <si>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</si>
  <si>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</si>
  <si>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</si>
  <si>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</si>
  <si>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</si>
  <si>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</si>
  <si>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</si>
  <si>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</si>
  <si>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</si>
  <si>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</si>
  <si>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</si>
  <si>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</si>
  <si>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</si>
  <si>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</si>
  <si>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</si>
  <si>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</si>
  <si>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</si>
  <si>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</si>
  <si>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</si>
  <si>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</si>
  <si>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</si>
  <si>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</si>
  <si>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</si>
  <si>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</si>
  <si>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</si>
  <si>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</si>
  <si>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</si>
  <si>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</si>
  <si>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</si>
  <si>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</si>
  <si>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</si>
  <si>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</si>
  <si>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</si>
  <si>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</si>
  <si>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</si>
  <si>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</si>
  <si>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</si>
  <si>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</si>
  <si>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</si>
  <si>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</si>
  <si>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</si>
  <si>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</si>
  <si>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</si>
  <si>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</si>
  <si>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</si>
  <si>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</si>
  <si>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</si>
  <si>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</si>
  <si>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</si>
  <si>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</si>
  <si>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</si>
  <si>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</si>
  <si>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</si>
  <si>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</si>
  <si>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</si>
  <si>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</si>
  <si>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</si>
  <si>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</si>
  <si>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</si>
  <si>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</si>
  <si>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</si>
  <si>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</si>
  <si>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</si>
  <si>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</si>
  <si>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</si>
  <si>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</si>
  <si>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</si>
  <si>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</si>
  <si>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</si>
  <si>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</si>
  <si>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</si>
  <si>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</si>
  <si>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</si>
  <si>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</si>
  <si>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</si>
  <si>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</si>
  <si>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</si>
  <si>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</si>
  <si>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</si>
  <si>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</si>
  <si>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</si>
  <si>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</si>
  <si>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</si>
  <si>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</si>
  <si>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</si>
  <si>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</si>
  <si>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</si>
  <si>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</si>
  <si>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</si>
  <si>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</si>
  <si>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</si>
  <si>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</si>
  <si>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</si>
  <si>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</si>
  <si>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</si>
  <si>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</si>
  <si>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</si>
  <si>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</si>
  <si>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</si>
  <si>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</si>
  <si>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</si>
  <si>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</si>
  <si>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</si>
  <si>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</si>
  <si>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</si>
  <si>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</si>
  <si>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</si>
  <si>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</si>
  <si>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</si>
  <si>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</si>
  <si>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</si>
  <si>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</si>
  <si>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</si>
  <si>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</si>
  <si>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</si>
  <si>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</si>
  <si>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</si>
  <si>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</si>
  <si>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</si>
  <si>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</si>
  <si>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</si>
  <si>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</si>
  <si>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</si>
  <si>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</si>
  <si>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</si>
  <si>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</si>
  <si>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</si>
  <si>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</si>
  <si>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</si>
  <si>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</si>
  <si>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</si>
  <si>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</si>
  <si>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</si>
  <si>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</si>
  <si>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</si>
  <si>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</si>
  <si>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</si>
  <si>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</si>
  <si>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</si>
  <si>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</si>
  <si>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</si>
  <si>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</si>
  <si>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</si>
  <si>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</si>
  <si>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</si>
  <si>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</si>
  <si>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</si>
  <si>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</si>
  <si>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</si>
  <si>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</si>
  <si>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</si>
  <si>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</si>
  <si>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</si>
  <si>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</si>
  <si>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</si>
  <si>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</si>
  <si>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</si>
  <si>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</si>
  <si>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</si>
  <si>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</si>
  <si>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</si>
  <si>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</si>
  <si>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</si>
  <si>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</si>
  <si>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</si>
  <si>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</si>
  <si>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</si>
  <si>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</si>
  <si>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</si>
  <si>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</si>
  <si>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</si>
  <si>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</si>
  <si>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</si>
  <si>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</si>
  <si>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</si>
  <si>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</si>
  <si>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</si>
  <si>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</si>
  <si>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</si>
  <si>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</si>
  <si>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</si>
  <si>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</si>
  <si>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</si>
  <si>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</si>
  <si>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</si>
  <si>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</si>
  <si>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</si>
  <si>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</si>
  <si>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</si>
  <si>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</si>
  <si>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</si>
  <si>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</si>
  <si>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</si>
  <si>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</si>
  <si>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</si>
  <si>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</si>
  <si>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</si>
  <si>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</si>
  <si>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</si>
  <si>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</si>
  <si>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</si>
  <si>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</si>
  <si>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</si>
  <si>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</si>
  <si>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</si>
  <si>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</si>
  <si>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</si>
  <si>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</si>
  <si>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</si>
  <si>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</si>
  <si>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</si>
  <si>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</si>
  <si>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</si>
  <si>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</si>
  <si>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</si>
  <si>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</si>
  <si>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</si>
  <si>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</si>
  <si>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</si>
  <si>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</si>
  <si>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</si>
  <si>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</si>
  <si>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</si>
  <si>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</si>
  <si>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</si>
  <si>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</si>
  <si>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</si>
  <si>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</si>
  <si>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</si>
  <si>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</si>
  <si>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</si>
  <si>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</si>
  <si>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</si>
  <si>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</si>
  <si>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</si>
  <si>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</si>
  <si>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</si>
  <si>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</si>
  <si>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</si>
  <si>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</si>
  <si>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</si>
  <si>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</si>
  <si>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</si>
  <si>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</si>
  <si>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</si>
  <si>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</si>
  <si>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</si>
  <si>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</si>
  <si>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</si>
  <si>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</si>
  <si>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</si>
  <si>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</si>
  <si>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</si>
  <si>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</si>
  <si>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</si>
  <si>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</si>
  <si>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</si>
  <si>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</si>
  <si>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</si>
  <si>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</si>
  <si>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</si>
  <si>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</si>
  <si>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</si>
  <si>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</si>
  <si>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</si>
  <si>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</si>
  <si>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</si>
  <si>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</si>
  <si>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</si>
  <si>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</si>
  <si>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</si>
  <si>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</si>
  <si>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</si>
  <si>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</si>
  <si>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</si>
  <si>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</si>
  <si>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</si>
  <si>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</si>
  <si>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</si>
  <si>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</si>
  <si>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</si>
  <si>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</si>
  <si>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</si>
  <si>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</si>
  <si>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</si>
  <si>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</si>
  <si>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</si>
  <si>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</si>
  <si>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</si>
  <si>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</si>
  <si>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</si>
  <si>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</si>
  <si>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</si>
  <si>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</si>
  <si>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</si>
  <si>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</si>
  <si>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</si>
  <si>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</si>
  <si>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</si>
  <si>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</si>
  <si>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</si>
  <si>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</si>
  <si>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</si>
  <si>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</si>
  <si>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</si>
  <si>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</si>
  <si>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</si>
  <si>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</si>
  <si>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</si>
  <si>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</si>
  <si>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</si>
  <si>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</si>
  <si>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</si>
  <si>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</si>
  <si>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</si>
  <si>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</si>
  <si>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</si>
  <si>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</si>
  <si>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</si>
  <si>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</si>
  <si>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</si>
  <si>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</si>
  <si>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</si>
  <si>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</si>
  <si>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</si>
  <si>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</si>
  <si>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</si>
  <si>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</si>
  <si>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</si>
  <si>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</si>
  <si>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</si>
  <si>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</si>
  <si>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</si>
  <si>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</si>
  <si>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</si>
  <si>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</si>
  <si>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</si>
  <si>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</si>
  <si>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</si>
  <si>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</si>
  <si>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</si>
  <si>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</si>
  <si>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</si>
  <si>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</si>
  <si>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</si>
  <si>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</si>
  <si>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</si>
  <si>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</si>
  <si>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</si>
  <si>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</si>
  <si>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</si>
  <si>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</si>
  <si>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</si>
  <si>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</si>
  <si>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</si>
  <si>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</si>
  <si>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</si>
  <si>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</si>
  <si>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</si>
  <si>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</si>
  <si>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</si>
  <si>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</si>
  <si>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</si>
  <si>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</si>
  <si>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</si>
  <si>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</si>
  <si>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</si>
  <si>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</si>
  <si>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</si>
  <si>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</si>
  <si>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</si>
  <si>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</si>
  <si>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</si>
  <si>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</si>
  <si>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</si>
  <si>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</si>
  <si>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</si>
  <si>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</si>
  <si>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</si>
  <si>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</si>
  <si>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</si>
  <si>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</si>
  <si>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</si>
  <si>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</si>
  <si>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</si>
  <si>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</si>
  <si>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</si>
  <si>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</si>
  <si>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</si>
  <si>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</si>
  <si>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</si>
  <si>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</si>
  <si>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</si>
  <si>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</si>
  <si>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</si>
  <si>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</si>
  <si>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</si>
  <si>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</si>
  <si>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</si>
  <si>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</si>
  <si>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</si>
  <si>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</si>
  <si>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</si>
  <si>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</si>
  <si>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</si>
  <si>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</si>
  <si>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</si>
  <si>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</si>
  <si>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</si>
  <si>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</si>
  <si>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</si>
  <si>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</si>
  <si>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</si>
  <si>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</si>
  <si>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</si>
  <si>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</si>
  <si>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</si>
  <si>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</si>
  <si>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</si>
  <si>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</si>
  <si>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</si>
  <si>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</si>
  <si>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</si>
  <si>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</si>
  <si>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</si>
  <si>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</si>
  <si>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</si>
  <si>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</si>
  <si>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</si>
  <si>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</si>
  <si>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</si>
  <si>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</si>
  <si>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</si>
  <si>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</si>
  <si>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</si>
  <si>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</si>
  <si>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</si>
  <si>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</si>
  <si>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</si>
  <si>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</si>
  <si>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</si>
  <si>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</si>
  <si>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</si>
  <si>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</si>
  <si>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</si>
  <si>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</si>
  <si>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</si>
  <si>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</si>
  <si>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</si>
  <si>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</si>
  <si>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</si>
  <si>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</si>
  <si>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</si>
  <si>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</si>
  <si>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</si>
  <si>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</si>
  <si>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</si>
  <si>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</si>
  <si>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</si>
  <si>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</si>
  <si>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</si>
  <si>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</si>
  <si>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</si>
  <si>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</si>
  <si>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</si>
  <si>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</si>
  <si>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</si>
  <si>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</si>
  <si>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</si>
  <si>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</si>
  <si>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</si>
  <si>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</si>
  <si>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</si>
  <si>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</si>
  <si>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</si>
  <si>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</si>
  <si>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</si>
  <si>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</si>
  <si>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</si>
  <si>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</si>
  <si>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</si>
  <si>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</si>
  <si>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</si>
  <si>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</si>
  <si>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</si>
  <si>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</si>
  <si>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</si>
  <si>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</si>
  <si>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</si>
  <si>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</si>
  <si>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</si>
  <si>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</si>
  <si>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</si>
  <si>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</si>
  <si>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</si>
  <si>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</si>
  <si>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</si>
  <si>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</si>
  <si>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</si>
  <si>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</si>
  <si>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</si>
  <si>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</si>
  <si>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</si>
  <si>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</si>
  <si>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</si>
  <si>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</si>
  <si>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</si>
  <si>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</si>
  <si>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</si>
  <si>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</si>
  <si>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</si>
  <si>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</si>
  <si>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</si>
  <si>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</si>
  <si>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</si>
  <si>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</si>
  <si>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</si>
  <si>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</si>
  <si>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</si>
  <si>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</si>
  <si>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</si>
  <si>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</si>
  <si>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</si>
  <si>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</si>
  <si>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</si>
  <si>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</si>
  <si>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</si>
  <si>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</si>
  <si>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</si>
  <si>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</si>
  <si>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</si>
  <si>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</si>
  <si>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</si>
  <si>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</si>
  <si>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</si>
  <si>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</si>
  <si>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</si>
  <si>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</si>
  <si>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</si>
  <si>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</si>
  <si>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</si>
  <si>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</si>
  <si>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</si>
  <si>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</si>
  <si>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</si>
  <si>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</si>
  <si>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</si>
  <si>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</si>
  <si>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</si>
  <si>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</si>
  <si>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</si>
  <si>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</si>
  <si>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</si>
  <si>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</si>
  <si>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</si>
  <si>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</si>
  <si>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</si>
  <si>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</si>
  <si>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</si>
  <si>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</si>
  <si>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</si>
  <si>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</si>
  <si>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</si>
  <si>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</si>
  <si>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</si>
  <si>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</si>
  <si>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</si>
  <si>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</si>
  <si>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</si>
  <si>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</si>
  <si>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</si>
  <si>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</si>
  <si>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</si>
  <si>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</si>
  <si>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</si>
  <si>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</si>
  <si>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</si>
  <si>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</si>
  <si>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</si>
  <si>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</si>
  <si>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</si>
  <si>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</si>
  <si>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</si>
  <si>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</si>
  <si>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</si>
  <si>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</si>
  <si>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</si>
  <si>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</si>
  <si>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</si>
  <si>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</si>
  <si>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</si>
  <si>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</si>
  <si>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</si>
  <si>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</si>
  <si>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</si>
  <si>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</si>
  <si>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</si>
  <si>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</si>
  <si>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</si>
  <si>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</si>
  <si>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</si>
  <si>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</si>
  <si>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</si>
  <si>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</si>
  <si>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</si>
  <si>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</si>
  <si>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</si>
  <si>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</si>
  <si>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</si>
  <si>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</si>
  <si>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</si>
  <si>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</si>
  <si>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</si>
  <si>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</si>
  <si>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</si>
  <si>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</si>
  <si>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</si>
  <si>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</si>
  <si>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</si>
  <si>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</si>
  <si>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</si>
  <si>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</si>
  <si>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</si>
  <si>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</si>
  <si>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</si>
  <si>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</si>
  <si>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</si>
  <si>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</si>
  <si>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</si>
  <si>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</si>
  <si>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</si>
  <si>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</si>
  <si>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</si>
  <si>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</si>
  <si>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</si>
  <si>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</si>
  <si>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</si>
  <si>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</si>
  <si>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</si>
  <si>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</si>
  <si>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</si>
  <si>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</si>
  <si>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</si>
  <si>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</si>
  <si>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</si>
  <si>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</si>
  <si>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</si>
  <si>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</si>
  <si>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</si>
  <si>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</si>
  <si>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</si>
  <si>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</si>
  <si>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</si>
  <si>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</si>
  <si>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</si>
  <si>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</si>
  <si>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</si>
  <si>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</si>
  <si>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</si>
  <si>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</si>
  <si>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</si>
  <si>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</si>
  <si>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</si>
  <si>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</si>
  <si>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</si>
  <si>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</si>
  <si>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</si>
  <si>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</si>
  <si>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</si>
  <si>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</si>
  <si>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</si>
  <si>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</si>
  <si>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</si>
  <si>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</si>
  <si>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</si>
  <si>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</si>
  <si>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</si>
  <si>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</si>
  <si>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</si>
  <si>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</si>
  <si>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</si>
  <si>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</si>
  <si>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</si>
  <si>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</si>
  <si>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</si>
  <si>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</si>
  <si>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</si>
  <si>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</si>
  <si>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</si>
  <si>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</si>
  <si>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</si>
  <si>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</si>
  <si>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</si>
  <si>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</si>
  <si>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</si>
  <si>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</si>
  <si>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</si>
  <si>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</si>
  <si>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</si>
  <si>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</si>
  <si>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</si>
  <si>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</si>
  <si>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</si>
  <si>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</si>
  <si>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</si>
  <si>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</si>
  <si>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</si>
  <si>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</si>
  <si>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</si>
  <si>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</si>
  <si>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</si>
  <si>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</si>
  <si>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</si>
  <si>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</si>
  <si>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</si>
  <si>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</si>
  <si>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</si>
  <si>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</si>
  <si>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</si>
  <si>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</si>
  <si>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</si>
  <si>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</si>
  <si>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</si>
  <si>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</si>
  <si>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</si>
  <si>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</si>
  <si>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</si>
  <si>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</si>
  <si>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</si>
  <si>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</si>
  <si>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</si>
  <si>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</si>
  <si>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</si>
  <si>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</si>
  <si>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</si>
  <si>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</si>
  <si>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</si>
  <si>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</si>
  <si>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</si>
  <si>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</si>
  <si>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</si>
  <si>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</si>
  <si>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</si>
  <si>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</si>
  <si>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</si>
  <si>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</si>
  <si>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</si>
  <si>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</si>
  <si>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</si>
  <si>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</si>
  <si>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</si>
  <si>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</si>
  <si>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</si>
  <si>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</si>
  <si>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</si>
  <si>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</si>
  <si>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</si>
  <si>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</si>
  <si>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</si>
  <si>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</si>
  <si>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</si>
  <si>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</si>
  <si>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</si>
  <si>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</si>
  <si>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</si>
  <si>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</si>
  <si>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</si>
  <si>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</si>
  <si>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</si>
  <si>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</si>
  <si>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</si>
  <si>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</si>
  <si>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</si>
  <si>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</si>
  <si>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</si>
  <si>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</si>
  <si>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</si>
  <si>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</si>
  <si>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</si>
  <si>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</si>
  <si>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</si>
  <si>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</si>
  <si>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</si>
  <si>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</si>
  <si>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</si>
  <si>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</si>
  <si>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</si>
  <si>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</si>
  <si>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</si>
  <si>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</si>
  <si>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</si>
  <si>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</si>
  <si>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</si>
  <si>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</si>
  <si>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</si>
  <si>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</si>
  <si>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</si>
  <si>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</si>
  <si>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</si>
  <si>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</si>
  <si>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</si>
  <si>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</si>
  <si>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</si>
  <si>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</si>
  <si>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</si>
  <si>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</si>
  <si>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</si>
  <si>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</si>
  <si>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</si>
  <si>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</si>
  <si>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</si>
  <si>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</si>
  <si>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</si>
  <si>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</si>
  <si>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</si>
  <si>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</si>
  <si>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</si>
  <si>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</si>
  <si>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</si>
  <si>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</si>
  <si>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</si>
  <si>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</si>
  <si>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</si>
  <si>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</si>
  <si>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</si>
  <si>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</si>
  <si>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</si>
  <si>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</si>
  <si>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</si>
  <si>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</si>
  <si>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</si>
  <si>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</si>
  <si>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</si>
  <si>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</si>
  <si>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</si>
  <si>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</si>
  <si>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</si>
  <si>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</si>
  <si>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</si>
  <si>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</si>
  <si>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</si>
  <si>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</si>
  <si>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</si>
  <si>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</si>
  <si>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</si>
  <si>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</si>
  <si>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</si>
  <si>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</si>
  <si>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</si>
  <si>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</si>
  <si>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</si>
  <si>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</si>
  <si>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</si>
  <si>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</si>
  <si>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</si>
  <si>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</si>
  <si>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</si>
  <si>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</si>
  <si>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</si>
  <si>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</si>
  <si>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</si>
  <si>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</si>
  <si>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</si>
  <si>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</si>
  <si>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</si>
  <si>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</si>
  <si>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</si>
  <si>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</si>
  <si>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</si>
  <si>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</si>
  <si>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</si>
  <si>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</si>
  <si>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</si>
  <si>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</si>
  <si>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</si>
  <si>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</si>
  <si>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</si>
  <si>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</si>
  <si>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</si>
  <si>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</si>
  <si>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</si>
  <si>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</si>
  <si>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</si>
  <si>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</si>
  <si>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</si>
  <si>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</si>
  <si>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</si>
  <si>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</si>
  <si>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</si>
  <si>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</si>
  <si>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</si>
  <si>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</si>
  <si>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</si>
  <si>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</si>
  <si>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</si>
  <si>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</si>
  <si>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</si>
  <si>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</si>
  <si>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</si>
  <si>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</si>
  <si>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</si>
  <si>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</si>
  <si>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</si>
  <si>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</si>
  <si>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</si>
  <si>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</si>
  <si>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</si>
  <si>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</si>
  <si>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</si>
  <si>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</si>
  <si>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</si>
  <si>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</si>
  <si>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</si>
  <si>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</si>
  <si>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</si>
  <si>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</si>
  <si>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</si>
  <si>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</si>
  <si>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</si>
  <si>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</si>
  <si>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</si>
  <si>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</si>
  <si>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</si>
  <si>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</si>
  <si>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</si>
  <si>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</si>
  <si>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</si>
  <si>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</si>
  <si>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</si>
  <si>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</si>
  <si>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</si>
  <si>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</si>
  <si>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</si>
  <si>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</si>
  <si>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</si>
  <si>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</si>
  <si>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</si>
  <si>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</si>
  <si>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</si>
  <si>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</si>
  <si>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</si>
  <si>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</si>
  <si>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</si>
  <si>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</si>
  <si>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</si>
  <si>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</si>
  <si>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</si>
  <si>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</si>
  <si>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</si>
  <si>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</si>
  <si>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</si>
  <si>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</si>
  <si>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</si>
  <si>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</si>
  <si>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</si>
  <si>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</si>
  <si>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</si>
  <si>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</si>
  <si>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</si>
  <si>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</si>
  <si>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</si>
  <si>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</si>
  <si>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</si>
  <si>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</si>
  <si>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</si>
  <si>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</si>
  <si>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</si>
  <si>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</si>
  <si>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</si>
  <si>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</si>
  <si>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</si>
  <si>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</si>
  <si>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</si>
  <si>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</si>
  <si>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</si>
  <si>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</si>
  <si>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</si>
  <si>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</si>
  <si>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</si>
  <si>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</si>
  <si>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</si>
  <si>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</si>
  <si>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</si>
  <si>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</si>
  <si>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</si>
  <si>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</si>
  <si>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</si>
  <si>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</si>
  <si>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</si>
  <si>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</si>
  <si>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</si>
  <si>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</si>
  <si>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</si>
  <si>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</si>
  <si>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</si>
  <si>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</si>
  <si>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</si>
  <si>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</si>
  <si>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</si>
  <si>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</si>
  <si>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</si>
  <si>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</si>
  <si>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</si>
  <si>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</si>
  <si>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</si>
  <si>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</si>
  <si>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</si>
  <si>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</si>
  <si>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</si>
  <si>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</si>
  <si>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</si>
  <si>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</si>
  <si>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</si>
  <si>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</si>
  <si>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</si>
  <si>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</si>
  <si>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</si>
  <si>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</si>
  <si>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</si>
  <si>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</si>
  <si>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</si>
  <si>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</si>
  <si>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</si>
  <si>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</si>
  <si>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</si>
  <si>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</si>
  <si>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</si>
  <si>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</si>
  <si>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</si>
  <si>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</si>
  <si>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</si>
  <si>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</si>
  <si>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</si>
  <si>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</si>
  <si>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</si>
  <si>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</si>
  <si>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</si>
  <si>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</si>
  <si>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</si>
  <si>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</si>
  <si>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</si>
  <si>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</si>
  <si>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</si>
  <si>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</si>
  <si>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</si>
  <si>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</si>
  <si>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</si>
  <si>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</si>
  <si>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</si>
  <si>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</si>
  <si>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</si>
  <si>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</si>
  <si>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</si>
  <si>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</si>
  <si>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</si>
  <si>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</si>
  <si>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</si>
  <si>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</si>
  <si>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</si>
  <si>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</si>
  <si>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</si>
  <si>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</si>
  <si>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</si>
  <si>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</si>
  <si>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</si>
  <si>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</si>
  <si>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</si>
  <si>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</si>
  <si>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</si>
  <si>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</si>
  <si>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</si>
  <si>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</si>
  <si>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</si>
  <si>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</si>
  <si>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</si>
  <si>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</si>
  <si>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</si>
  <si>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</si>
  <si>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</si>
  <si>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</si>
  <si>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</si>
  <si>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</si>
  <si>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</si>
  <si>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</si>
  <si>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</si>
  <si>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</si>
  <si>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</si>
  <si>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</si>
  <si>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</si>
  <si>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</si>
  <si>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</si>
  <si>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</si>
  <si>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</si>
  <si>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</si>
  <si>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</si>
  <si>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</si>
  <si>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</si>
  <si>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</si>
  <si>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</si>
  <si>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</si>
  <si>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</si>
  <si>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</si>
  <si>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</si>
  <si>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</si>
  <si>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</si>
  <si>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</si>
  <si>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</si>
  <si>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</si>
  <si>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</si>
  <si>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</si>
  <si>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</si>
  <si>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</si>
  <si>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</si>
  <si>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</si>
  <si>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</si>
  <si>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</si>
  <si>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</si>
  <si>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</si>
  <si>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</si>
  <si>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</si>
  <si>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</si>
  <si>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</si>
  <si>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</si>
  <si>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</si>
  <si>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</si>
  <si>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</si>
  <si>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</si>
  <si>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</si>
  <si>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</si>
  <si>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</si>
  <si>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</si>
  <si>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</si>
  <si>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</si>
  <si>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</si>
  <si>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</si>
  <si>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</si>
  <si>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</si>
  <si>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</si>
  <si>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</si>
  <si>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</si>
  <si>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</si>
  <si>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</si>
  <si>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</si>
  <si>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</si>
  <si>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</si>
  <si>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</si>
  <si>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</si>
  <si>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</si>
  <si>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</si>
  <si>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</si>
  <si>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</si>
  <si>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</si>
  <si>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</si>
  <si>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</si>
  <si>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</si>
  <si>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</si>
  <si>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</si>
  <si>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</si>
  <si>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</si>
  <si>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</si>
  <si>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</si>
  <si>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</si>
  <si>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</si>
  <si>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</si>
  <si>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</si>
  <si>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</si>
  <si>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</si>
  <si>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</si>
  <si>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</si>
  <si>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</si>
  <si>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</si>
  <si>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</si>
  <si>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</si>
  <si>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</si>
  <si>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</si>
  <si>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</si>
  <si>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</si>
  <si>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</si>
  <si>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</si>
  <si>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</si>
  <si>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</si>
  <si>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</si>
  <si>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</si>
  <si>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</si>
  <si>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</si>
  <si>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</si>
  <si>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</si>
  <si>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</si>
  <si>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</si>
  <si>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</si>
  <si>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</si>
  <si>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</si>
  <si>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</si>
  <si>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</si>
  <si>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</si>
  <si>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</si>
  <si>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</si>
  <si>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</si>
  <si>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</si>
  <si>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</si>
  <si>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</si>
  <si>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</si>
  <si>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</si>
  <si>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</si>
  <si>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</si>
  <si>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</si>
  <si>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</si>
  <si>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</si>
  <si>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</si>
  <si>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</si>
  <si>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</si>
  <si>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</si>
  <si>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</si>
  <si>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</si>
  <si>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</si>
  <si>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</si>
  <si>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</si>
  <si>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</si>
  <si>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</si>
  <si>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</si>
  <si>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</si>
  <si>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</si>
  <si>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</si>
  <si>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</si>
  <si>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</si>
  <si>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</si>
  <si>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</si>
  <si>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</si>
  <si>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</si>
  <si>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</si>
  <si>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</si>
  <si>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</si>
  <si>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</si>
  <si>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</si>
  <si>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</si>
  <si>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</si>
  <si>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</si>
  <si>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</si>
  <si>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</si>
  <si>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</si>
  <si>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</si>
  <si>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</si>
  <si>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</si>
  <si>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</si>
  <si>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</si>
  <si>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</si>
  <si>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</si>
  <si>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</si>
  <si>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</si>
  <si>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</si>
  <si>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</si>
  <si>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</si>
  <si>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</si>
  <si>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</si>
  <si>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</si>
  <si>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</si>
  <si>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</si>
  <si>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</si>
  <si>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</si>
  <si>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</si>
  <si>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</si>
  <si>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</si>
  <si>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</si>
  <si>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</si>
  <si>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</si>
  <si>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</si>
  <si>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</si>
  <si>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</si>
  <si>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</si>
  <si>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</si>
  <si>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</si>
  <si>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</si>
  <si>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</si>
  <si>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</si>
  <si>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</si>
  <si>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</si>
  <si>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</si>
  <si>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</si>
  <si>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</si>
  <si>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</si>
  <si>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</si>
  <si>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</si>
  <si>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</si>
  <si>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</si>
  <si>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</si>
  <si>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</si>
  <si>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</si>
  <si>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</si>
  <si>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</si>
  <si>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</si>
  <si>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</si>
  <si>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</si>
  <si>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</si>
  <si>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</si>
  <si>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</si>
  <si>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</si>
  <si>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</si>
  <si>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</si>
  <si>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</si>
  <si>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</si>
  <si>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</si>
  <si>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</si>
  <si>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</si>
  <si>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</si>
  <si>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</si>
  <si>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</si>
  <si>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</si>
  <si>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</si>
  <si>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</si>
  <si>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</si>
  <si>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</si>
  <si>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</si>
  <si>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</si>
  <si>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</si>
  <si>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</si>
  <si>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</si>
  <si>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</si>
  <si>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</si>
  <si>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</si>
  <si>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</si>
  <si>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</si>
  <si>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</si>
  <si>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</si>
  <si>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</si>
  <si>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</si>
  <si>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</si>
  <si>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</si>
  <si>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</si>
  <si>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</si>
  <si>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</si>
  <si>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</si>
  <si>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</si>
  <si>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</si>
  <si>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</si>
  <si>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</si>
  <si>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</si>
  <si>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</si>
  <si>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</si>
  <si>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</si>
  <si>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</si>
  <si>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</si>
  <si>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</si>
  <si>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</si>
  <si>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</si>
  <si>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</si>
  <si>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</si>
  <si>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</si>
  <si>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</si>
  <si>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</si>
  <si>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</si>
  <si>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</si>
  <si>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</si>
  <si>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</si>
  <si>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</si>
  <si>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</si>
  <si>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</si>
  <si>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</si>
  <si>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</si>
  <si>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</si>
  <si>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</si>
  <si>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</si>
  <si>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</si>
  <si>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</si>
  <si>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</si>
  <si>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</si>
  <si>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</si>
  <si>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</si>
  <si>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</si>
  <si>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</si>
  <si>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</si>
  <si>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</si>
  <si>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</si>
  <si>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</si>
  <si>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</si>
  <si>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</si>
  <si>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</si>
  <si>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</si>
  <si>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</si>
  <si>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</si>
  <si>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</si>
  <si>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</si>
  <si>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</si>
  <si>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</si>
  <si>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</si>
  <si>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</si>
  <si>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</si>
  <si>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</si>
  <si>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</si>
  <si>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</si>
  <si>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</si>
  <si>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</si>
  <si>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</si>
  <si>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</si>
  <si>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</si>
  <si>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</si>
  <si>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</si>
  <si>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</si>
  <si>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</si>
  <si>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</si>
  <si>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</si>
  <si>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</si>
  <si>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</si>
  <si>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</si>
  <si>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</si>
  <si>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</si>
  <si>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</si>
  <si>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</si>
  <si>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</si>
  <si>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</si>
  <si>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</si>
  <si>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</si>
  <si>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</si>
  <si>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</si>
  <si>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</si>
  <si>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</si>
  <si>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</si>
  <si>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</si>
  <si>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</si>
  <si>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</si>
  <si>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</si>
  <si>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</si>
  <si>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</si>
  <si>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</si>
  <si>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</si>
  <si>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</si>
  <si>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</si>
  <si>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</si>
  <si>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</si>
  <si>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</si>
  <si>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</si>
  <si>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</si>
  <si>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</si>
  <si>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</si>
  <si>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</si>
  <si>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</si>
  <si>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</si>
  <si>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</si>
  <si>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</si>
  <si>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</si>
  <si>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</si>
  <si>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</si>
  <si>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</si>
  <si>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</si>
  <si>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</si>
  <si>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</si>
  <si>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</si>
  <si>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</si>
  <si>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</si>
  <si>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</si>
  <si>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</si>
  <si>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</si>
  <si>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</si>
  <si>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</si>
  <si>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</si>
  <si>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</si>
  <si>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</si>
  <si>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</si>
  <si>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</si>
  <si>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</si>
  <si>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</si>
  <si>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</si>
  <si>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</si>
  <si>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</si>
  <si>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</si>
  <si>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</si>
  <si>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</si>
  <si>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</si>
  <si>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</si>
  <si>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</si>
  <si>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</si>
  <si>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</si>
  <si>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</si>
  <si>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</si>
  <si>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</si>
  <si>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</si>
  <si>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</si>
  <si>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</si>
  <si>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</si>
  <si>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</si>
  <si>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</si>
  <si>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</si>
  <si>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</si>
  <si>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</si>
  <si>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</si>
  <si>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</si>
  <si>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</si>
  <si>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</si>
  <si>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</si>
  <si>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</si>
  <si>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</si>
  <si>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</si>
  <si>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</si>
  <si>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</si>
  <si>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</si>
  <si>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</si>
  <si>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</si>
  <si>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</si>
  <si>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</si>
  <si>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</si>
  <si>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</si>
  <si>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</si>
  <si>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</si>
  <si>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</si>
  <si>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</si>
  <si>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</si>
  <si>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</si>
  <si>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</si>
  <si>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</si>
  <si>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</si>
  <si>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</si>
  <si>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</si>
  <si>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</si>
  <si>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</si>
  <si>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</si>
  <si>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</si>
  <si>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</si>
  <si>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</si>
  <si>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</si>
  <si>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</si>
  <si>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</si>
  <si>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</si>
  <si>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</si>
  <si>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</si>
  <si>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</si>
  <si>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</si>
  <si>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</si>
  <si>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</si>
  <si>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</si>
  <si>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</si>
  <si>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</si>
  <si>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</si>
  <si>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</si>
  <si>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</si>
  <si>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</si>
  <si>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</si>
  <si>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</si>
  <si>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</si>
  <si>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</si>
  <si>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</si>
  <si>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</si>
  <si>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</si>
  <si>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</si>
  <si>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</si>
  <si>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</si>
  <si>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</si>
  <si>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</si>
  <si>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</si>
  <si>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</si>
  <si>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</si>
  <si>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</si>
  <si>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</si>
  <si>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</si>
  <si>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</si>
  <si>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</si>
  <si>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</si>
  <si>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</si>
  <si>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</si>
  <si>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</si>
  <si>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</si>
  <si>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</si>
  <si>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</si>
  <si>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</si>
  <si>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</si>
  <si>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</si>
  <si>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</si>
  <si>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</si>
  <si>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</si>
  <si>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</si>
  <si>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</si>
  <si>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</si>
  <si>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</si>
  <si>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</si>
  <si>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</si>
  <si>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</si>
  <si>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</si>
  <si>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</si>
  <si>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</si>
  <si>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</si>
  <si>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</si>
  <si>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</si>
  <si>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</si>
  <si>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</si>
  <si>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</si>
  <si>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</si>
  <si>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</si>
  <si>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</si>
  <si>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</si>
  <si>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</si>
  <si>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</si>
  <si>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</si>
  <si>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</si>
  <si>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</si>
  <si>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</si>
  <si>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</si>
  <si>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</si>
  <si>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</si>
  <si>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</si>
  <si>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</si>
  <si>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</si>
  <si>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</si>
  <si>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</si>
  <si>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</si>
  <si>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</si>
  <si>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</si>
  <si>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</si>
  <si>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</si>
  <si>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</si>
  <si>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</si>
  <si>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</si>
  <si>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</si>
  <si>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</si>
  <si>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</si>
  <si>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</si>
  <si>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</si>
  <si>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</si>
  <si>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</si>
  <si>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</si>
  <si>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</si>
  <si>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</si>
  <si>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</si>
  <si>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</si>
  <si>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</si>
  <si>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</si>
  <si>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</si>
  <si>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</si>
  <si>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</si>
  <si>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</si>
  <si>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</si>
  <si>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</si>
  <si>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</si>
  <si>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</si>
  <si>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</si>
  <si>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</si>
  <si>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</si>
  <si>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</si>
  <si>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</si>
  <si>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</si>
  <si>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</si>
  <si>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</si>
  <si>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</si>
  <si>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</si>
  <si>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</si>
  <si>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</si>
  <si>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</si>
  <si>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</si>
  <si>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</si>
  <si>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</si>
  <si>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</si>
  <si>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</si>
  <si>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</si>
  <si>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</si>
  <si>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</si>
  <si>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</si>
  <si>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</si>
  <si>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</si>
  <si>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</si>
  <si>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</si>
  <si>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</si>
  <si>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</si>
  <si>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</si>
  <si>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</si>
  <si>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</si>
  <si>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</si>
  <si>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</si>
  <si>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</si>
  <si>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</si>
  <si>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</si>
  <si>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</si>
  <si>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</si>
  <si>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</si>
  <si>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</si>
  <si>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</si>
  <si>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</si>
  <si>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</si>
  <si>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</si>
  <si>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</si>
  <si>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</si>
  <si>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</si>
  <si>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</si>
  <si>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</si>
  <si>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</si>
  <si>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</si>
  <si>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</si>
  <si>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</si>
  <si>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</si>
  <si>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</si>
  <si>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</si>
  <si>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</si>
  <si>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</si>
  <si>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</si>
  <si>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</si>
  <si>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</si>
  <si>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</si>
  <si>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</si>
  <si>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</si>
  <si>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</si>
  <si>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</si>
  <si>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</si>
  <si>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</si>
  <si>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</si>
  <si>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</si>
  <si>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</si>
  <si>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</si>
  <si>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</si>
  <si>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</si>
  <si>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</si>
  <si>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</si>
  <si>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</si>
  <si>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</si>
  <si>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</si>
  <si>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</si>
  <si>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</si>
  <si>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</si>
  <si>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</si>
  <si>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</si>
  <si>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</si>
  <si>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</si>
  <si>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</si>
  <si>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</si>
  <si>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</si>
  <si>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</si>
  <si>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</si>
  <si>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</si>
  <si>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</si>
  <si>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</si>
  <si>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</si>
  <si>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</si>
  <si>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</si>
  <si>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</si>
  <si>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</si>
  <si>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</si>
  <si>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</si>
  <si>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</si>
  <si>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</si>
  <si>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</si>
  <si>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</si>
  <si>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</si>
  <si>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</si>
  <si>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</si>
  <si>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</si>
  <si>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</si>
  <si>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</si>
  <si>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</si>
  <si>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</si>
  <si>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</si>
  <si>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</si>
  <si>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</si>
  <si>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</si>
  <si>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</si>
  <si>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</si>
  <si>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</si>
  <si>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</si>
  <si>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</si>
  <si>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</si>
  <si>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</si>
  <si>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</si>
  <si>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</si>
  <si>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</si>
  <si>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</si>
  <si>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</si>
  <si>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</si>
  <si>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</si>
  <si>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</si>
  <si>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</si>
  <si>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</si>
  <si>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</si>
  <si>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</si>
  <si>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</si>
  <si>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</si>
  <si>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</si>
  <si>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</si>
  <si>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</si>
  <si>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</si>
  <si>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</si>
  <si>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</si>
  <si>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</si>
  <si>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</si>
  <si>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</si>
  <si>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</si>
  <si>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</si>
  <si>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</si>
  <si>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</si>
  <si>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</si>
  <si>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</si>
  <si>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</si>
  <si>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</si>
  <si>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</si>
  <si>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</si>
  <si>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</si>
  <si>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</si>
  <si>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</si>
  <si>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</si>
  <si>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</si>
  <si>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</si>
  <si>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</si>
  <si>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</si>
  <si>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</si>
  <si>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</si>
  <si>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</si>
  <si>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</si>
  <si>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</si>
  <si>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</si>
  <si>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</si>
  <si>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</si>
  <si>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</si>
  <si>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</si>
  <si>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</si>
  <si>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</si>
  <si>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</si>
  <si>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</si>
  <si>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</si>
  <si>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</si>
  <si>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</si>
  <si>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</si>
  <si>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</si>
  <si>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</si>
  <si>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</si>
  <si>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</si>
  <si>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</si>
  <si>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</si>
  <si>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</si>
  <si>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</si>
  <si>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</si>
  <si>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</si>
  <si>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</si>
  <si>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</si>
  <si>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</si>
  <si>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</si>
  <si>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</si>
  <si>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</si>
  <si>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</si>
  <si>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</si>
  <si>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</si>
  <si>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</si>
  <si>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</si>
  <si>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</si>
  <si>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</si>
  <si>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</si>
  <si>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</si>
  <si>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</si>
  <si>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</si>
  <si>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</si>
  <si>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</si>
  <si>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</si>
  <si>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</si>
  <si>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</si>
  <si>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</si>
  <si>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</si>
  <si>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</si>
  <si>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</si>
  <si>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</si>
  <si>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</si>
  <si>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</si>
  <si>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</si>
  <si>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</si>
  <si>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</si>
  <si>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</si>
  <si>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</si>
  <si>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</si>
  <si>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</si>
  <si>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</si>
  <si>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</si>
  <si>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</si>
  <si>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</si>
  <si>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</si>
  <si>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</si>
  <si>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</si>
  <si>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</si>
  <si>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</si>
  <si>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</si>
  <si>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</si>
  <si>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</si>
  <si>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</si>
  <si>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</si>
  <si>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</si>
  <si>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</si>
  <si>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</si>
  <si>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</si>
  <si>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</si>
  <si>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</si>
  <si>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</si>
  <si>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</si>
  <si>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</si>
  <si>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</si>
  <si>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</si>
  <si>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</si>
  <si>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</si>
  <si>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</si>
  <si>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</si>
  <si>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</si>
  <si>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</si>
  <si>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</si>
  <si>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</si>
  <si>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</si>
  <si>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</si>
  <si>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</si>
  <si>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</si>
  <si>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</si>
  <si>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</si>
  <si>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</si>
  <si>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</si>
  <si>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</si>
  <si>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</si>
  <si>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</si>
  <si>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</si>
  <si>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</si>
  <si>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</si>
  <si>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</si>
  <si>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</si>
  <si>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</si>
  <si>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</si>
  <si>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</si>
  <si>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</si>
  <si>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</si>
  <si>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</si>
  <si>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</si>
  <si>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</si>
  <si>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</si>
  <si>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</si>
  <si>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</si>
  <si>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</si>
  <si>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</si>
  <si>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</si>
  <si>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</si>
  <si>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</si>
  <si>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</si>
  <si>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</si>
  <si>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</si>
  <si>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</si>
  <si>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</si>
  <si>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</si>
  <si>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</si>
  <si>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</si>
  <si>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</si>
  <si>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</si>
  <si>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</si>
  <si>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</si>
  <si>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</si>
  <si>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</si>
  <si>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</si>
  <si>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</si>
  <si>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</si>
  <si>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</si>
  <si>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</si>
  <si>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</si>
  <si>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</si>
  <si>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</si>
  <si>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</si>
  <si>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</si>
  <si>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</si>
  <si>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</si>
  <si>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</si>
  <si>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</si>
  <si>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</si>
  <si>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</si>
  <si>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</si>
  <si>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</si>
  <si>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</si>
  <si>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</si>
  <si>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</si>
  <si>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</si>
  <si>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</si>
  <si>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</si>
  <si>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</si>
  <si>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</si>
  <si>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</si>
  <si>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</si>
  <si>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</si>
  <si>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</si>
  <si>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</si>
  <si>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</si>
  <si>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</si>
  <si>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</si>
  <si>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</si>
  <si>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</si>
  <si>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</si>
  <si>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</si>
  <si>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</si>
  <si>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</si>
  <si>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</si>
  <si>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</si>
  <si>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</si>
  <si>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</si>
  <si>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</si>
  <si>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</si>
  <si>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</si>
  <si>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</si>
  <si>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</si>
  <si>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</si>
  <si>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</si>
  <si>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</si>
  <si>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</si>
  <si>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</si>
  <si>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</si>
  <si>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</si>
  <si>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</si>
  <si>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</si>
  <si>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</si>
  <si>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</si>
  <si>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</si>
  <si>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</si>
  <si>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</si>
  <si>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</si>
  <si>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</si>
  <si>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</si>
  <si>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</si>
  <si>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</si>
  <si>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</si>
  <si>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</si>
  <si>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</si>
  <si>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</si>
  <si>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</si>
  <si>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</si>
  <si>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</si>
  <si>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</si>
  <si>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</si>
  <si>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</si>
  <si>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</si>
  <si>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</si>
  <si>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</si>
  <si>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</si>
  <si>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</si>
  <si>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</si>
  <si>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</si>
  <si>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</si>
  <si>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</si>
  <si>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</si>
  <si>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</si>
  <si>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</si>
  <si>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</si>
  <si>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</si>
  <si>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</si>
  <si>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</si>
  <si>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</si>
  <si>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</si>
  <si>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</si>
  <si>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</si>
  <si>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</si>
  <si>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</si>
  <si>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</si>
  <si>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</si>
  <si>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</si>
  <si>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</si>
  <si>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</si>
  <si>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</si>
  <si>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</si>
  <si>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</si>
  <si>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</si>
  <si>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</si>
  <si>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</si>
  <si>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</si>
  <si>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</si>
  <si>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</si>
  <si>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</si>
  <si>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</si>
  <si>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</si>
  <si>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</si>
  <si>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</si>
  <si>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</si>
  <si>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</si>
  <si>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</si>
  <si>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</si>
  <si>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</si>
  <si>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</si>
  <si>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</si>
  <si>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</si>
  <si>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</si>
  <si>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</si>
  <si>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</si>
  <si>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</si>
  <si>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</si>
  <si>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</si>
  <si>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</si>
  <si>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</si>
  <si>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</si>
  <si>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</si>
  <si>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</si>
  <si>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</si>
  <si>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</si>
  <si>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</si>
  <si>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</si>
  <si>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</si>
  <si>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</si>
  <si>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</si>
  <si>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</si>
  <si>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</si>
  <si>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</si>
  <si>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</si>
  <si>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</si>
  <si>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</si>
  <si>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</si>
  <si>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</si>
  <si>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</si>
  <si>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</si>
  <si>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</si>
  <si>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</si>
  <si>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</si>
  <si>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</si>
  <si>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</si>
  <si>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</si>
  <si>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</si>
  <si>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</si>
  <si>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</si>
  <si>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</si>
  <si>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</si>
  <si>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</si>
  <si>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</si>
  <si>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</si>
  <si>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</si>
  <si>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</si>
  <si>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</si>
  <si>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</si>
  <si>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</si>
  <si>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</si>
  <si>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</si>
  <si>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</si>
  <si>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</si>
  <si>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</si>
  <si>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</si>
  <si>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</si>
  <si>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</si>
  <si>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</si>
  <si>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</si>
  <si>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</si>
  <si>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</si>
  <si>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</si>
  <si>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</si>
  <si>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</si>
  <si>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</si>
  <si>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</si>
  <si>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</si>
  <si>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</si>
  <si>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</si>
  <si>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</si>
  <si>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</si>
  <si>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</si>
  <si>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</si>
  <si>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</si>
  <si>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</si>
  <si>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</si>
  <si>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</si>
  <si>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</si>
  <si>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</si>
  <si>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</si>
  <si>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</si>
  <si>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</si>
  <si>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</si>
  <si>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</si>
  <si>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</si>
  <si>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</si>
  <si>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</si>
  <si>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</si>
  <si>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</si>
  <si>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</si>
  <si>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</si>
  <si>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</si>
  <si>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</si>
  <si>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</si>
  <si>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</si>
  <si>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</si>
  <si>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</si>
  <si>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</si>
  <si>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</si>
  <si>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</si>
  <si>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</si>
  <si>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</si>
  <si>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</si>
  <si>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</si>
  <si>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</si>
  <si>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</si>
  <si>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</si>
  <si>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</si>
  <si>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</si>
  <si>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</si>
  <si>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</si>
  <si>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</si>
  <si>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</si>
  <si>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</si>
  <si>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</si>
  <si>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</si>
  <si>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</si>
  <si>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</si>
  <si>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</si>
  <si>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</si>
  <si>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</si>
  <si>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</si>
  <si>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</si>
  <si>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</si>
  <si>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</si>
  <si>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</si>
  <si>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</si>
  <si>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</si>
  <si>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</si>
  <si>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</si>
  <si>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</si>
  <si>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</si>
  <si>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</si>
  <si>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</si>
  <si>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</si>
  <si>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</si>
  <si>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</si>
  <si>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</si>
  <si>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</si>
  <si>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</si>
  <si>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</si>
  <si>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</si>
  <si>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</si>
  <si>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</si>
  <si>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</si>
  <si>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</si>
  <si>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</si>
  <si>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</si>
  <si>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</si>
  <si>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</si>
  <si>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</si>
  <si>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</si>
  <si>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</si>
  <si>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</si>
  <si>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</si>
  <si>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</si>
  <si>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</si>
  <si>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</si>
  <si>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</si>
  <si>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</si>
  <si>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</si>
  <si>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</si>
  <si>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</si>
  <si>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</si>
  <si>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</si>
  <si>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</si>
  <si>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</si>
  <si>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</si>
  <si>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</si>
  <si>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</si>
  <si>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</si>
  <si>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</si>
  <si>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</si>
  <si>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</si>
  <si>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</si>
  <si>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</si>
  <si>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</si>
  <si>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</si>
  <si>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</si>
  <si>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</si>
  <si>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</si>
  <si>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</si>
  <si>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</si>
  <si>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</si>
  <si>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</si>
  <si>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</si>
  <si>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</si>
  <si>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</si>
  <si>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</si>
  <si>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</si>
  <si>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</si>
  <si>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</si>
  <si>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</si>
  <si>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</si>
  <si>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</si>
  <si>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</si>
  <si>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</si>
  <si>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</si>
  <si>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</si>
  <si>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</si>
  <si>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</si>
  <si>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</si>
  <si>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</si>
  <si>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</si>
  <si>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</si>
  <si>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</si>
  <si>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</si>
  <si>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</si>
  <si>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</si>
  <si>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</si>
  <si>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</si>
  <si>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</si>
  <si>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</si>
  <si>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</si>
  <si>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</si>
  <si>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</si>
  <si>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</si>
  <si>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</si>
  <si>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</si>
  <si>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</si>
  <si>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</si>
  <si>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</si>
  <si>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</si>
  <si>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</si>
  <si>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</si>
  <si>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</si>
  <si>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</si>
  <si>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</si>
  <si>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</si>
  <si>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</si>
  <si>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</si>
  <si>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</si>
  <si>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</si>
  <si>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</si>
  <si>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</si>
  <si>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</si>
  <si>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</si>
  <si>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</si>
  <si>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</si>
  <si>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</si>
  <si>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</si>
  <si>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</si>
  <si>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</si>
  <si>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</si>
  <si>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</si>
  <si>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</si>
  <si>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</si>
  <si>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</si>
  <si>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</si>
  <si>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</si>
  <si>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</si>
  <si>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</si>
  <si>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</si>
  <si>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</si>
  <si>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</si>
  <si>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</si>
  <si>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</si>
  <si>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</si>
  <si>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</si>
  <si>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</si>
  <si>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</si>
  <si>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</si>
  <si>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</si>
  <si>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</si>
  <si>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</si>
  <si>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</si>
  <si>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</si>
  <si>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</si>
  <si>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</si>
  <si>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</si>
  <si>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</si>
  <si>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</si>
  <si>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</si>
  <si>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</si>
  <si>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</si>
  <si>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</si>
  <si>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</si>
  <si>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</si>
  <si>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</si>
  <si>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</si>
  <si>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</si>
  <si>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</si>
  <si>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</si>
  <si>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</si>
  <si>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</si>
  <si>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</si>
  <si>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</si>
  <si>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</si>
  <si>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</si>
  <si>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</si>
  <si>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</si>
  <si>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</si>
  <si>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</si>
  <si>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</si>
  <si>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</si>
  <si>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</si>
  <si>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</si>
  <si>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</si>
  <si>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</si>
  <si>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</si>
  <si>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</si>
  <si>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</si>
  <si>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</si>
  <si>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</si>
  <si>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</si>
  <si>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</si>
  <si>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</si>
  <si>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</si>
  <si>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</si>
  <si>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</si>
  <si>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</si>
  <si>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</si>
  <si>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</si>
  <si>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</si>
  <si>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</si>
  <si>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</si>
  <si>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</si>
  <si>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</si>
  <si>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</si>
  <si>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</si>
  <si>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</si>
  <si>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</si>
  <si>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</si>
  <si>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</si>
  <si>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</si>
  <si>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</si>
  <si>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</si>
  <si>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</si>
  <si>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</si>
  <si>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</si>
  <si>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</si>
  <si>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</si>
  <si>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</si>
  <si>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</si>
  <si>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</si>
  <si>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</si>
  <si>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</si>
  <si>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</si>
  <si>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</si>
  <si>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</si>
  <si>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</si>
  <si>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</si>
  <si>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</si>
  <si>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</si>
  <si>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</si>
  <si>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</si>
  <si>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</si>
  <si>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</si>
  <si>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</si>
  <si>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</si>
  <si>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</si>
  <si>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</si>
  <si>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</si>
  <si>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</si>
  <si>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</si>
  <si>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</si>
  <si>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</si>
  <si>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</si>
  <si>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</si>
  <si>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</si>
  <si>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</si>
  <si>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</si>
  <si>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</si>
  <si>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</si>
  <si>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</si>
  <si>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</si>
  <si>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</si>
  <si>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</si>
  <si>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</si>
  <si>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</si>
  <si>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</si>
  <si>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</si>
  <si>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</si>
  <si>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</si>
  <si>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</si>
  <si>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</si>
  <si>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</si>
  <si>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</si>
  <si>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</si>
  <si>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</si>
  <si>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</si>
  <si>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</si>
  <si>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</si>
  <si>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</si>
  <si>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</si>
  <si>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</si>
  <si>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</si>
  <si>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</si>
  <si>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</si>
  <si>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</si>
  <si>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</si>
  <si>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</si>
  <si>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</si>
  <si>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</si>
  <si>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</si>
  <si>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</si>
  <si>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</si>
  <si>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</si>
  <si>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</si>
  <si>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</si>
  <si>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</si>
  <si>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</si>
  <si>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</si>
  <si>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</si>
  <si>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</si>
  <si>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</si>
  <si>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</si>
  <si>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</si>
  <si>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</si>
  <si>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</si>
  <si>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</si>
  <si>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</si>
  <si>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</si>
  <si>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</si>
  <si>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</si>
  <si>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</si>
  <si>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</si>
  <si>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</si>
  <si>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</si>
  <si>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</si>
  <si>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</si>
  <si>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</si>
  <si>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</si>
  <si>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</si>
  <si>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</si>
  <si>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</si>
  <si>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</si>
  <si>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</si>
  <si>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</si>
  <si>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</si>
  <si>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</si>
  <si>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</si>
  <si>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</si>
  <si>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</si>
  <si>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</si>
  <si>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</si>
  <si>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</si>
  <si>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</si>
  <si>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</si>
  <si>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</si>
  <si>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</si>
  <si>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</si>
  <si>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</si>
  <si>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</si>
  <si>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</si>
  <si>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</si>
  <si>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</si>
  <si>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</si>
  <si>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</si>
  <si>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</si>
  <si>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</si>
  <si>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</si>
  <si>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</si>
  <si>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</si>
  <si>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</si>
  <si>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</si>
  <si>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</si>
  <si>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</si>
  <si>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</si>
  <si>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</si>
  <si>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</si>
  <si>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</si>
  <si>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</si>
  <si>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</si>
  <si>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</si>
  <si>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</si>
  <si>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</si>
  <si>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</si>
  <si>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</si>
  <si>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</si>
  <si>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</si>
  <si>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</si>
  <si>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</si>
  <si>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</si>
  <si>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</si>
  <si>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</si>
  <si>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</si>
  <si>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</si>
  <si>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</si>
  <si>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</si>
  <si>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</si>
  <si>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</si>
  <si>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</si>
  <si>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</si>
  <si>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</si>
  <si>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</si>
  <si>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</si>
  <si>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</si>
  <si>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</si>
  <si>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</si>
  <si>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</si>
  <si>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</si>
  <si>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</si>
  <si>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</si>
  <si>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</si>
  <si>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</si>
  <si>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</si>
  <si>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</si>
  <si>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</si>
  <si>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</si>
  <si>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</si>
  <si>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</si>
  <si>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</si>
  <si>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</si>
  <si>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</si>
  <si>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</si>
  <si>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</si>
  <si>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</si>
  <si>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</si>
  <si>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</si>
  <si>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</si>
  <si>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</si>
  <si>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</si>
  <si>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</si>
  <si>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</si>
  <si>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</si>
  <si>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</si>
  <si>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</si>
  <si>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</si>
  <si>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</si>
  <si>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</si>
  <si>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</si>
  <si>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</si>
  <si>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</si>
  <si>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</si>
  <si>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</si>
  <si>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</si>
  <si>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</si>
  <si>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</si>
  <si>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</si>
  <si>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</si>
  <si>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</si>
  <si>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</si>
  <si>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</si>
  <si>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</si>
  <si>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</si>
  <si>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</si>
  <si>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</si>
  <si>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</si>
  <si>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</si>
  <si>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</si>
  <si>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</si>
  <si>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</si>
  <si>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</si>
  <si>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</si>
  <si>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</si>
  <si>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</si>
  <si>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</si>
  <si>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</si>
  <si>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</si>
  <si>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</si>
  <si>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</si>
  <si>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</si>
  <si>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</si>
  <si>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</si>
  <si>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</si>
  <si>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</si>
  <si>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</si>
  <si>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</si>
  <si>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</si>
  <si>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</si>
  <si>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</si>
  <si>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</si>
  <si>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</si>
  <si>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</si>
  <si>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</si>
  <si>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</si>
  <si>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</si>
  <si>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</si>
  <si>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</si>
  <si>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</si>
  <si>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</si>
  <si>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</si>
  <si>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</si>
  <si>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</si>
  <si>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</si>
  <si>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</si>
  <si>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</si>
  <si>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</si>
  <si>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</si>
  <si>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</si>
  <si>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</si>
  <si>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</si>
  <si>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</si>
  <si>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</si>
  <si>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</si>
  <si>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</si>
  <si>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</si>
  <si>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</si>
  <si>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</si>
  <si>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</si>
  <si>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</si>
  <si>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</si>
  <si>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</si>
  <si>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</si>
  <si>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</si>
  <si>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</si>
  <si>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</si>
  <si>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</si>
  <si>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</si>
  <si>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</si>
  <si>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</si>
  <si>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</si>
  <si>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</si>
  <si>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</si>
  <si>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</si>
  <si>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</si>
  <si>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</si>
  <si>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</si>
  <si>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</si>
  <si>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</si>
  <si>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</si>
  <si>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</si>
  <si>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</si>
  <si>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</si>
  <si>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</si>
  <si>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</si>
  <si>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</si>
  <si>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</si>
  <si>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</si>
  <si>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</si>
  <si>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</si>
  <si>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</si>
  <si>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</si>
  <si>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</si>
  <si>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</si>
  <si>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</si>
  <si>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</si>
  <si>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</si>
  <si>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</si>
  <si>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</si>
  <si>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</si>
  <si>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</si>
  <si>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</si>
  <si>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</si>
  <si>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</si>
  <si>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</si>
  <si>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</si>
  <si>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</si>
  <si>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</si>
  <si>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</si>
  <si>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</si>
  <si>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</si>
  <si>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</si>
  <si>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</si>
  <si>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</si>
  <si>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</si>
  <si>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</si>
  <si>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</si>
  <si>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</si>
  <si>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</si>
  <si>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</si>
  <si>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</si>
  <si>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</si>
  <si>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</si>
  <si>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</si>
  <si>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</si>
  <si>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</si>
  <si>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</si>
  <si>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</si>
  <si>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</si>
  <si>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</si>
  <si>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</si>
  <si>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</si>
  <si>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</si>
  <si>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</si>
  <si>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</si>
  <si>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</si>
  <si>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</si>
  <si>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</si>
  <si>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</si>
  <si>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</si>
  <si>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</si>
  <si>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</si>
  <si>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</si>
  <si>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</si>
  <si>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</si>
  <si>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</si>
  <si>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</si>
  <si>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</si>
  <si>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</si>
  <si>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</si>
  <si>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</si>
  <si>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</si>
  <si>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</si>
  <si>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</si>
  <si>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</si>
  <si>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</si>
  <si>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</si>
  <si>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</si>
  <si>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</si>
  <si>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</si>
  <si>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</si>
  <si>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</si>
  <si>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</si>
  <si>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</si>
  <si>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</si>
  <si>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</si>
  <si>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</si>
  <si>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</si>
  <si>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</si>
  <si>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</si>
  <si>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</si>
  <si>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</si>
  <si>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</si>
  <si>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</si>
  <si>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</si>
  <si>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</si>
  <si>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</si>
  <si>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</si>
  <si>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</si>
  <si>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</si>
  <si>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</si>
  <si>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</si>
  <si>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</si>
  <si>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</si>
  <si>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</si>
  <si>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</si>
  <si>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</si>
  <si>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</si>
  <si>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</si>
  <si>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</si>
  <si>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</si>
  <si>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</si>
  <si>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</si>
  <si>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</si>
  <si>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</si>
  <si>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</si>
  <si>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</si>
  <si>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</si>
  <si>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</si>
  <si>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</si>
  <si>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</si>
  <si>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</si>
  <si>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</si>
  <si>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</si>
  <si>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</si>
  <si>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</si>
  <si>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</si>
  <si>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</si>
  <si>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</si>
  <si>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</si>
  <si>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</si>
  <si>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</si>
  <si>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</si>
  <si>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</si>
  <si>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</si>
  <si>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</si>
  <si>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</si>
  <si>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</si>
  <si>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</si>
  <si>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</si>
  <si>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</si>
  <si>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</si>
  <si>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</si>
  <si>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</si>
  <si>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</si>
  <si>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</si>
  <si>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</si>
  <si>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</si>
  <si>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</si>
  <si>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</si>
  <si>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</si>
  <si>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</si>
  <si>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</si>
  <si>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</si>
  <si>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</si>
  <si>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</si>
  <si>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</si>
  <si>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</si>
  <si>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</si>
  <si>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</si>
  <si>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</si>
  <si>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</si>
  <si>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</si>
  <si>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</si>
  <si>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</si>
  <si>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</si>
  <si>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</si>
  <si>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</si>
  <si>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</si>
  <si>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</si>
  <si>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</si>
  <si>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</si>
  <si>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</si>
  <si>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</si>
  <si>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</si>
  <si>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</si>
  <si>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</si>
  <si>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</si>
  <si>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</si>
  <si>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</si>
  <si>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</si>
  <si>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</si>
  <si>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</si>
  <si>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</si>
  <si>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</si>
  <si>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</si>
  <si>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</si>
  <si>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</si>
  <si>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</si>
  <si>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</si>
  <si>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</si>
  <si>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</si>
  <si>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</si>
  <si>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</si>
  <si>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</si>
  <si>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</si>
  <si>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</si>
  <si>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</si>
  <si>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</si>
  <si>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</si>
  <si>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</si>
  <si>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</si>
  <si>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</si>
  <si>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</si>
  <si>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</si>
  <si>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</si>
  <si>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</si>
  <si>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</si>
  <si>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</si>
  <si>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</si>
  <si>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</si>
  <si>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</si>
  <si>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</si>
  <si>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</si>
  <si>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</si>
  <si>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</si>
  <si>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</si>
  <si>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</si>
  <si>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</si>
  <si>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</si>
  <si>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</si>
  <si>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</si>
  <si>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</si>
  <si>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</si>
  <si>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</si>
  <si>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</si>
  <si>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</si>
  <si>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</si>
  <si>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</si>
  <si>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</si>
  <si>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</si>
  <si>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</si>
  <si>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</si>
  <si>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</si>
  <si>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</si>
  <si>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</si>
  <si>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</si>
  <si>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</si>
  <si>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</si>
  <si>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</si>
  <si>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</si>
  <si>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</si>
  <si>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</si>
  <si>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</si>
  <si>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</si>
  <si>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</si>
  <si>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</si>
  <si>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</si>
  <si>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</si>
  <si>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</si>
  <si>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</si>
  <si>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</si>
  <si>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</si>
  <si>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</si>
  <si>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</si>
  <si>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</si>
  <si>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</si>
  <si>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</si>
  <si>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</si>
  <si>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</si>
  <si>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</si>
  <si>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</si>
  <si>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</si>
  <si>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</si>
  <si>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</si>
  <si>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</si>
  <si>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</si>
  <si>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</si>
  <si>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</si>
  <si>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</si>
  <si>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</si>
  <si>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</si>
  <si>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</si>
  <si>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</si>
  <si>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</si>
  <si>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</si>
  <si>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</si>
  <si>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</si>
  <si>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</si>
  <si>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</si>
  <si>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</si>
  <si>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</si>
  <si>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</si>
  <si>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</si>
  <si>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</si>
  <si>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</si>
  <si>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</si>
  <si>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</si>
  <si>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</si>
  <si>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</si>
  <si>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</si>
  <si>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</si>
  <si>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</si>
  <si>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</si>
  <si>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</si>
  <si>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</si>
  <si>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</si>
  <si>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</si>
  <si>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</si>
  <si>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</si>
  <si>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</si>
  <si>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</si>
  <si>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</si>
  <si>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</si>
  <si>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</si>
  <si>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</si>
  <si>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</si>
  <si>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</si>
  <si>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</si>
  <si>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</si>
  <si>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</si>
  <si>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</si>
  <si>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</si>
  <si>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</si>
  <si>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</si>
  <si>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</si>
  <si>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</si>
  <si>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</si>
  <si>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</si>
  <si>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</si>
  <si>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</si>
  <si>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</si>
  <si>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</si>
  <si>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</si>
  <si>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</si>
  <si>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</si>
  <si>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</si>
  <si>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</si>
  <si>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</si>
  <si>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</si>
  <si>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</si>
  <si>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</si>
  <si>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</si>
  <si>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</si>
  <si>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</si>
  <si>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</si>
  <si>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</si>
  <si>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</si>
  <si>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</si>
  <si>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</si>
  <si>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</si>
  <si>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</si>
  <si>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</si>
  <si>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</si>
  <si>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</si>
  <si>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</si>
  <si>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</si>
  <si>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</si>
  <si>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</si>
  <si>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</si>
  <si>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</si>
  <si>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</si>
  <si>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</si>
  <si>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</si>
  <si>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</si>
  <si>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</si>
  <si>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</si>
  <si>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</si>
  <si>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</si>
  <si>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</si>
  <si>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</si>
  <si>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</si>
  <si>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</si>
  <si>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</si>
  <si>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</si>
  <si>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</si>
  <si>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</si>
  <si>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</si>
  <si>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</si>
  <si>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</si>
  <si>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</si>
  <si>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</si>
  <si>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</si>
  <si>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</si>
  <si>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</si>
  <si>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</si>
  <si>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</si>
  <si>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</si>
  <si>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</si>
  <si>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</si>
  <si>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</si>
  <si>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</si>
  <si>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</si>
  <si>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</si>
  <si>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</si>
  <si>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</si>
  <si>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</si>
  <si>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</si>
  <si>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</si>
  <si>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</si>
  <si>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</si>
  <si>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</si>
  <si>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</si>
  <si>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</si>
  <si>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</si>
  <si>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</si>
  <si>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</si>
  <si>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</si>
  <si>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</si>
  <si>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</si>
  <si>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</si>
  <si>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</si>
  <si>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</si>
  <si>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</si>
  <si>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</si>
  <si>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</si>
  <si>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</si>
  <si>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</si>
  <si>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</si>
  <si>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</si>
  <si>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</si>
  <si>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</si>
  <si>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</si>
  <si>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</si>
  <si>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</si>
  <si>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</si>
  <si>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</si>
  <si>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</si>
  <si>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</si>
  <si>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</si>
  <si>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</si>
  <si>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</si>
  <si>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</si>
  <si>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</si>
  <si>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</si>
  <si>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</si>
  <si>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</si>
  <si>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</si>
  <si>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</si>
  <si>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</si>
  <si>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</si>
  <si>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</si>
  <si>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</si>
  <si>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</si>
  <si>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</si>
  <si>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</si>
  <si>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</si>
  <si>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</si>
  <si>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</si>
  <si>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</si>
  <si>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</si>
  <si>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</si>
  <si>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</si>
  <si>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</si>
  <si>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</si>
  <si>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</si>
  <si>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</si>
  <si>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</si>
  <si>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</si>
  <si>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</si>
  <si>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</si>
  <si>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</si>
  <si>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</si>
  <si>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</si>
  <si>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</si>
  <si>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</si>
  <si>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</si>
  <si>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</si>
  <si>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</si>
  <si>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</si>
  <si>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</si>
  <si>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</si>
  <si>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</si>
  <si>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</si>
  <si>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</si>
  <si>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</si>
  <si>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</si>
  <si>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</si>
  <si>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</si>
  <si>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</si>
  <si>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</si>
  <si>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</si>
  <si>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</si>
  <si>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</si>
  <si>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</si>
  <si>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</si>
  <si>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</si>
  <si>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</si>
  <si>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</si>
  <si>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</si>
  <si>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</si>
  <si>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</si>
  <si>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</si>
  <si>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</si>
  <si>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</si>
  <si>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</si>
  <si>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</si>
  <si>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</si>
  <si>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</si>
  <si>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</si>
  <si>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</si>
  <si>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</si>
  <si>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</si>
  <si>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</si>
  <si>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</si>
  <si>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</si>
  <si>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</si>
  <si>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</si>
  <si>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</si>
  <si>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</si>
  <si>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</si>
  <si>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</si>
  <si>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</si>
  <si>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</si>
  <si>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</si>
  <si>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</si>
  <si>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</si>
  <si>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</si>
  <si>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</si>
  <si>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</si>
  <si>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</si>
  <si>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</si>
  <si>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</si>
  <si>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</si>
  <si>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</si>
  <si>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</si>
  <si>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</si>
  <si>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</si>
  <si>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</si>
  <si>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</si>
  <si>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</si>
  <si>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</si>
  <si>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</si>
  <si>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</si>
  <si>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</si>
  <si>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</si>
  <si>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</si>
  <si>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</si>
  <si>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</si>
  <si>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</si>
  <si>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</si>
  <si>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</si>
  <si>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</si>
  <si>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</si>
  <si>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</si>
  <si>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</si>
  <si>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</si>
  <si>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</si>
  <si>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</si>
  <si>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</si>
  <si>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</si>
  <si>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</si>
  <si>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</si>
  <si>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</si>
  <si>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</si>
  <si>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</si>
  <si>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</si>
  <si>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</si>
  <si>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</si>
  <si>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</si>
  <si>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</si>
  <si>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</si>
  <si>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</si>
  <si>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</si>
  <si>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</si>
  <si>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</si>
  <si>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</si>
  <si>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</si>
  <si>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</si>
  <si>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</si>
  <si>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</si>
  <si>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</si>
  <si>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</si>
  <si>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</si>
  <si>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</si>
  <si>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</si>
  <si>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</si>
  <si>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</si>
  <si>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</si>
  <si>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</si>
  <si>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</si>
  <si>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</si>
  <si>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</si>
  <si>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</si>
  <si>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</si>
  <si>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</si>
  <si>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</si>
  <si>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</si>
  <si>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</si>
  <si>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</si>
  <si>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</si>
  <si>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</si>
  <si>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</si>
  <si>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</si>
  <si>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</si>
  <si>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</si>
  <si>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</si>
  <si>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</si>
  <si>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</si>
  <si>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</si>
  <si>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</si>
  <si>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</si>
  <si>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</si>
  <si>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</si>
  <si>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</si>
  <si>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</si>
  <si>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</si>
  <si>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</si>
  <si>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</si>
  <si>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</si>
  <si>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</si>
  <si>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</si>
  <si>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</si>
  <si>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</si>
  <si>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</si>
  <si>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</si>
  <si>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</si>
  <si>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</si>
  <si>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</si>
  <si>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</si>
  <si>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</si>
  <si>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</si>
  <si>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</si>
  <si>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</si>
  <si>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</si>
  <si>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</si>
  <si>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</si>
  <si>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</si>
  <si>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</si>
  <si>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</si>
  <si>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</si>
  <si>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</si>
  <si>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</si>
  <si>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</si>
  <si>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</si>
  <si>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</si>
  <si>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</si>
  <si>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</si>
  <si>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</si>
  <si>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</si>
  <si>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</si>
  <si>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</si>
  <si>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</si>
  <si>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</si>
  <si>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</si>
  <si>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</si>
  <si>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</si>
  <si>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</si>
  <si>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</si>
  <si>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</si>
  <si>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</si>
  <si>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</si>
  <si>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</si>
  <si>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</si>
  <si>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</si>
  <si>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</si>
  <si>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</si>
  <si>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</si>
  <si>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</si>
  <si>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</si>
  <si>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</si>
  <si>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</si>
  <si>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</si>
  <si>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</si>
  <si>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</si>
  <si>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</si>
  <si>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</si>
  <si>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</si>
  <si>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</si>
  <si>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</si>
  <si>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</si>
  <si>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</si>
  <si>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</si>
  <si>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</si>
  <si>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</si>
  <si>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</si>
  <si>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</si>
  <si>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</si>
  <si>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</si>
  <si>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</si>
  <si>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</si>
  <si>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</si>
  <si>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</si>
  <si>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</si>
  <si>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</si>
  <si>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</si>
  <si>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</si>
  <si>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</si>
  <si>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</si>
  <si>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</si>
  <si>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</si>
  <si>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</si>
  <si>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</si>
  <si>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</si>
  <si>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</si>
  <si>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</si>
  <si>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</si>
  <si>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</si>
  <si>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</si>
  <si>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</si>
  <si>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</si>
  <si>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</si>
  <si>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</si>
  <si>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</si>
  <si>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</si>
  <si>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</si>
  <si>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</si>
  <si>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</si>
  <si>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</si>
  <si>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</si>
  <si>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</si>
  <si>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</si>
  <si>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</si>
  <si>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</si>
  <si>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</si>
  <si>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</si>
  <si>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</si>
  <si>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</si>
  <si>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</si>
  <si>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</si>
  <si>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</si>
  <si>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</si>
  <si>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</si>
  <si>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</si>
  <si>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</si>
  <si>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</si>
  <si>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</si>
  <si>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</si>
  <si>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</si>
  <si>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</si>
  <si>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</si>
  <si>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</si>
  <si>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</si>
  <si>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</si>
  <si>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</si>
  <si>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</si>
  <si>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</si>
  <si>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</si>
  <si>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</si>
  <si>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</si>
  <si>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</si>
  <si>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</si>
  <si>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</si>
  <si>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</si>
  <si>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</si>
  <si>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</si>
  <si>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</si>
  <si>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</si>
  <si>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</si>
  <si>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</si>
  <si>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</si>
  <si>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</si>
  <si>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</si>
  <si>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</si>
  <si>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</si>
  <si>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</si>
  <si>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</si>
  <si>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</si>
  <si>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</si>
  <si>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</si>
  <si>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</si>
  <si>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</si>
  <si>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</si>
  <si>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</si>
  <si>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</si>
  <si>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</si>
  <si>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</si>
  <si>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</si>
  <si>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</si>
  <si>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</si>
  <si>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</si>
  <si>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</si>
  <si>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</si>
  <si>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</si>
  <si>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</si>
  <si>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</si>
  <si>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</si>
  <si>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</si>
  <si>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</si>
  <si>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</si>
  <si>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</si>
  <si>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</si>
  <si>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</si>
  <si>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</si>
  <si>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</si>
  <si>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</si>
  <si>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</si>
  <si>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</si>
  <si>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</si>
  <si>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</si>
  <si>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</si>
  <si>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</si>
  <si>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</si>
  <si>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</si>
  <si>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</si>
  <si>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</si>
  <si>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</si>
  <si>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</si>
  <si>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</si>
  <si>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</si>
  <si>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</si>
  <si>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</si>
  <si>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</si>
  <si>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</si>
  <si>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</si>
  <si>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</si>
  <si>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</si>
  <si>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</si>
  <si>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</si>
  <si>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</si>
  <si>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</si>
  <si>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</si>
  <si>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</si>
  <si>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</si>
  <si>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</si>
  <si>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</si>
  <si>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</si>
  <si>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</si>
  <si>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</si>
  <si>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</si>
  <si>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</si>
  <si>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</si>
  <si>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</si>
  <si>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</si>
  <si>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</si>
  <si>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</si>
  <si>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</si>
  <si>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</si>
  <si>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</si>
  <si>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</si>
  <si>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</si>
  <si>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</si>
  <si>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</si>
  <si>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</si>
  <si>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</si>
  <si>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</si>
  <si>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</si>
  <si>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</si>
  <si>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</si>
  <si>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</si>
  <si>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</si>
  <si>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</si>
  <si>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</si>
  <si>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</si>
  <si>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</si>
  <si>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</si>
  <si>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</si>
  <si>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</si>
  <si>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</si>
  <si>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</si>
  <si>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</si>
  <si>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</si>
  <si>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</si>
  <si>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</si>
  <si>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</si>
  <si>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</si>
  <si>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</si>
  <si>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</si>
  <si>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</si>
  <si>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</si>
  <si>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</si>
  <si>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</si>
  <si>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</si>
  <si>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</si>
  <si>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</si>
  <si>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</si>
  <si>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</si>
  <si>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</si>
  <si>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</si>
  <si>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</si>
  <si>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</si>
  <si>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</si>
  <si>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</si>
  <si>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</si>
  <si>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</si>
  <si>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</si>
  <si>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</si>
  <si>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</si>
  <si>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</si>
  <si>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</si>
  <si>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</si>
  <si>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</si>
  <si>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</si>
  <si>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</si>
  <si>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</si>
  <si>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</si>
  <si>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</si>
  <si>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</si>
  <si>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</si>
  <si>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</si>
  <si>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</si>
  <si>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</si>
  <si>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</si>
  <si>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</si>
  <si>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</si>
  <si>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</si>
  <si>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</si>
  <si>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</si>
  <si>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</si>
  <si>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</si>
  <si>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</si>
  <si>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</si>
  <si>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</si>
  <si>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</si>
  <si>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</si>
  <si>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</si>
  <si>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</si>
  <si>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</si>
  <si>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</si>
  <si>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</si>
  <si>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</si>
  <si>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</si>
  <si>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</si>
  <si>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</si>
  <si>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</si>
  <si>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</si>
  <si>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</si>
  <si>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</si>
  <si>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</si>
  <si>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</si>
  <si>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</si>
  <si>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</si>
  <si>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</si>
  <si>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</si>
  <si>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</si>
  <si>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</si>
  <si>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</si>
  <si>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</si>
  <si>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</si>
  <si>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</si>
  <si>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</si>
  <si>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</si>
  <si>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</si>
  <si>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</si>
  <si>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</si>
  <si>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</si>
  <si>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</si>
  <si>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</si>
  <si>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</si>
  <si>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</si>
  <si>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</si>
  <si>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</si>
  <si>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</si>
  <si>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</si>
  <si>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</si>
  <si>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</si>
  <si>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</si>
  <si>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</si>
  <si>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</si>
  <si>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</si>
  <si>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</si>
  <si>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</si>
  <si>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</si>
  <si>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</si>
  <si>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</si>
  <si>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</si>
  <si>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</si>
  <si>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</si>
  <si>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</si>
  <si>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</si>
  <si>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</si>
  <si>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</si>
  <si>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</si>
  <si>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</si>
  <si>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</si>
  <si>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</si>
  <si>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</si>
  <si>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</si>
  <si>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</si>
  <si>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</si>
  <si>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</si>
  <si>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</si>
  <si>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</si>
  <si>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</si>
  <si>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</si>
  <si>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</si>
  <si>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</si>
  <si>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</si>
  <si>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</si>
  <si>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</si>
  <si>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</si>
  <si>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</si>
  <si>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</si>
  <si>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</si>
  <si>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</si>
  <si>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</si>
  <si>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</si>
  <si>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</si>
  <si>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</si>
  <si>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</si>
  <si>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</si>
  <si>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</si>
  <si>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</si>
  <si>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</si>
  <si>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</si>
  <si>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</si>
  <si>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</si>
  <si>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</si>
  <si>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</si>
  <si>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</si>
  <si>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</si>
  <si>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</si>
  <si>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</si>
  <si>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</si>
  <si>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</si>
  <si>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</si>
  <si>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</si>
  <si>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</si>
  <si>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</si>
  <si>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</si>
  <si>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</si>
  <si>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</si>
  <si>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</si>
  <si>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</si>
  <si>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</si>
  <si>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</si>
  <si>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</si>
  <si>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</si>
  <si>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</si>
  <si>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</si>
  <si>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</si>
  <si>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</si>
  <si>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</si>
  <si>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</si>
  <si>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</si>
  <si>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</si>
  <si>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</si>
  <si>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</si>
  <si>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</si>
  <si>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</si>
  <si>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</si>
  <si>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</si>
  <si>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</si>
  <si>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</si>
  <si>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</si>
  <si>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</si>
  <si>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</si>
  <si>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</si>
  <si>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</si>
  <si>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</si>
  <si>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</si>
  <si>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</si>
  <si>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</si>
  <si>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</si>
  <si>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</si>
  <si>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</si>
  <si>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</si>
  <si>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</si>
  <si>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</si>
  <si>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</si>
  <si>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</si>
  <si>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</si>
  <si>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</si>
  <si>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</si>
  <si>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</si>
  <si>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</si>
  <si>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</si>
  <si>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</si>
  <si>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</si>
  <si>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</si>
  <si>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</si>
  <si>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</si>
  <si>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</si>
  <si>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</si>
  <si>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</si>
  <si>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</si>
  <si>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</si>
  <si>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</si>
  <si>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</si>
  <si>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</si>
  <si>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</si>
  <si>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</si>
  <si>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</si>
  <si>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</si>
  <si>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</si>
  <si>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</si>
  <si>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</si>
  <si>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</si>
  <si>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</si>
  <si>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</si>
  <si>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</si>
  <si>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</si>
  <si>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</si>
  <si>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</si>
  <si>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</si>
  <si>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</si>
  <si>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</si>
  <si>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</si>
  <si>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</si>
  <si>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</si>
  <si>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</si>
  <si>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</si>
  <si>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</si>
  <si>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</si>
  <si>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</si>
  <si>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</si>
  <si>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</si>
  <si>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</si>
  <si>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</si>
  <si>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</si>
  <si>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</si>
  <si>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</si>
  <si>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</si>
  <si>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</si>
  <si>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</si>
  <si>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</si>
  <si>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</si>
  <si>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</si>
  <si>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</si>
  <si>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</si>
  <si>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</si>
  <si>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</si>
  <si>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</si>
  <si>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</si>
  <si>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</si>
  <si>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</si>
  <si>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</si>
  <si>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</si>
  <si>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</si>
  <si>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</si>
  <si>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</si>
  <si>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</si>
  <si>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</si>
  <si>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</si>
  <si>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</si>
  <si>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</si>
  <si>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</si>
  <si>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</si>
  <si>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</si>
  <si>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</si>
  <si>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</si>
  <si>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</si>
  <si>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</si>
  <si>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</si>
  <si>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</si>
  <si>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</si>
  <si>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</si>
  <si>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</si>
  <si>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</si>
  <si>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</si>
  <si>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</si>
  <si>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</si>
  <si>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</si>
  <si>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</si>
  <si>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</si>
  <si>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</si>
  <si>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</si>
  <si>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</si>
  <si>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</si>
  <si>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</si>
  <si>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</si>
  <si>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</si>
  <si>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</si>
  <si>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</si>
  <si>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</si>
  <si>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</si>
  <si>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</si>
  <si>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</si>
  <si>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</si>
  <si>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</si>
  <si>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</si>
  <si>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</si>
  <si>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</si>
  <si>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</si>
  <si>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</si>
  <si>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</si>
  <si>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</si>
  <si>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</si>
  <si>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</si>
  <si>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</si>
  <si>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</si>
  <si>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</si>
  <si>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</si>
  <si>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</si>
  <si>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</si>
  <si>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</si>
  <si>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</si>
  <si>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</si>
  <si>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</si>
  <si>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</si>
  <si>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</si>
  <si>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</si>
  <si>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</si>
  <si>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</si>
  <si>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</si>
  <si>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</si>
  <si>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</si>
  <si>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</si>
  <si>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</si>
  <si>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</si>
  <si>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</si>
  <si>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</si>
  <si>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</si>
  <si>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</si>
  <si>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</si>
  <si>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</si>
  <si>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</si>
  <si>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</si>
  <si>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</si>
  <si>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</si>
  <si>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</si>
  <si>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</si>
  <si>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</si>
  <si>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</si>
  <si>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</si>
  <si>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</si>
  <si>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</si>
  <si>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</si>
  <si>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</si>
  <si>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</si>
  <si>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</si>
  <si>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</si>
  <si>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</si>
  <si>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</si>
  <si>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</si>
  <si>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</si>
  <si>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</si>
  <si>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</si>
  <si>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</si>
  <si>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</si>
  <si>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</si>
  <si>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</si>
  <si>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</si>
  <si>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</si>
  <si>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</si>
  <si>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</si>
  <si>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</si>
  <si>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</si>
  <si>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</si>
  <si>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</si>
  <si>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</si>
  <si>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</si>
  <si>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</si>
  <si>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</si>
  <si>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</si>
  <si>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</si>
  <si>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</si>
  <si>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</si>
  <si>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</si>
  <si>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</si>
  <si>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</si>
  <si>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</si>
  <si>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</si>
  <si>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</si>
  <si>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</si>
  <si>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</si>
  <si>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</si>
  <si>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</si>
  <si>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</si>
  <si>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</si>
  <si>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</si>
  <si>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</si>
  <si>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</si>
  <si>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</si>
  <si>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</si>
  <si>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</si>
  <si>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</si>
  <si>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</si>
  <si>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</si>
  <si>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</si>
  <si>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</si>
  <si>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</si>
  <si>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</si>
  <si>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</si>
  <si>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</si>
  <si>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</si>
  <si>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</si>
  <si>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</si>
  <si>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</si>
  <si>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</si>
  <si>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</si>
  <si>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</si>
  <si>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</si>
  <si>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</si>
  <si>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</si>
  <si>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</si>
  <si>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</si>
  <si>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</si>
  <si>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</si>
  <si>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</si>
  <si>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</si>
  <si>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</si>
  <si>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</si>
  <si>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</si>
  <si>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</si>
  <si>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</si>
  <si>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</si>
  <si>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</si>
  <si>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</si>
  <si>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</si>
  <si>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</si>
  <si>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</si>
  <si>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</si>
  <si>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</si>
  <si>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</si>
  <si>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</si>
  <si>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</si>
  <si>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</si>
  <si>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</si>
  <si>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</si>
  <si>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</si>
  <si>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</si>
  <si>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</si>
  <si>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</si>
  <si>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</si>
  <si>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</si>
  <si>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</si>
  <si>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</si>
  <si>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</si>
  <si>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</si>
  <si>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</si>
  <si>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</si>
  <si>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</si>
  <si>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</si>
  <si>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</si>
  <si>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</si>
  <si>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</si>
  <si>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</si>
  <si>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</si>
  <si>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</si>
  <si>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</si>
  <si>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</si>
  <si>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</si>
  <si>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</si>
  <si>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</si>
  <si>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</si>
  <si>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</si>
  <si>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</si>
  <si>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</si>
  <si>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</si>
  <si>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</si>
  <si>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</si>
  <si>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</si>
  <si>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</si>
  <si>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</si>
  <si>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</si>
  <si>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</si>
  <si>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</si>
  <si>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</si>
  <si>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</si>
  <si>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</si>
  <si>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</si>
  <si>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</si>
  <si>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</si>
  <si>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</si>
  <si>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</si>
  <si>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</si>
  <si>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</si>
  <si>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</si>
  <si>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</si>
  <si>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</si>
  <si>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</si>
  <si>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</si>
  <si>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</si>
  <si>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</si>
  <si>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</si>
  <si>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</si>
  <si>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</si>
  <si>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</si>
  <si>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</si>
  <si>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</si>
  <si>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</si>
  <si>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</si>
  <si>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</si>
  <si>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</si>
  <si>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</si>
  <si>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</si>
  <si>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</si>
  <si>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</si>
  <si>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</si>
  <si>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</si>
  <si>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</si>
  <si>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</si>
  <si>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</si>
  <si>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</si>
  <si>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</si>
  <si>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</si>
  <si>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</si>
  <si>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</si>
  <si>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</si>
  <si>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</si>
  <si>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</si>
  <si>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</si>
  <si>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</si>
  <si>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</si>
  <si>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</si>
  <si>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</si>
  <si>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</si>
  <si>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</si>
  <si>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</si>
  <si>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</si>
  <si>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</si>
  <si>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</si>
  <si>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</si>
  <si>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</si>
  <si>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</si>
  <si>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</si>
  <si>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</si>
  <si>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</si>
  <si>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</si>
  <si>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</si>
  <si>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</si>
  <si>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</si>
  <si>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</si>
  <si>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</si>
  <si>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</si>
  <si>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</si>
  <si>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</si>
  <si>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</si>
  <si>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</si>
  <si>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</si>
  <si>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</si>
  <si>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</si>
  <si>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</si>
  <si>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</si>
  <si>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</si>
  <si>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</si>
  <si>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</si>
  <si>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</si>
  <si>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</si>
  <si>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</si>
  <si>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</si>
  <si>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</si>
  <si>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</si>
  <si>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</si>
  <si>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</si>
  <si>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</si>
  <si>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</si>
  <si>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</si>
  <si>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</si>
  <si>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</si>
  <si>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</si>
  <si>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</si>
  <si>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</si>
  <si>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</si>
  <si>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</si>
  <si>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</si>
  <si>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</si>
  <si>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</si>
  <si>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</si>
  <si>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</si>
  <si>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</si>
  <si>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</si>
  <si>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</si>
  <si>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</si>
  <si>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</si>
  <si>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</si>
  <si>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</si>
  <si>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</si>
  <si>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</si>
  <si>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</si>
  <si>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</si>
  <si>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</si>
  <si>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</si>
  <si>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</si>
  <si>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</si>
  <si>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</si>
  <si>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</si>
  <si>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</si>
  <si>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</si>
  <si>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</si>
  <si>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</si>
  <si>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</si>
  <si>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</si>
  <si>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</si>
  <si>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</si>
  <si>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</si>
  <si>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</si>
  <si>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</si>
  <si>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</si>
  <si>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</si>
  <si>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</si>
  <si>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</si>
  <si>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</si>
  <si>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</si>
  <si>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</si>
  <si>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</si>
  <si>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</si>
  <si>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</si>
  <si>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</si>
  <si>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</si>
  <si>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</si>
  <si>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</si>
  <si>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</si>
  <si>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</si>
  <si>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</si>
  <si>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</si>
  <si>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</si>
  <si>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</si>
  <si>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</si>
  <si>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</si>
  <si>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</si>
  <si>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</si>
  <si>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</si>
  <si>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</si>
  <si>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</si>
  <si>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</si>
  <si>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</si>
  <si>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</si>
  <si>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</si>
  <si>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</si>
  <si>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</si>
  <si>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</si>
  <si>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</si>
  <si>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</si>
  <si>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</si>
  <si>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</si>
  <si>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</si>
  <si>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</si>
  <si>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</si>
  <si>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</si>
  <si>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</si>
  <si>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</si>
  <si>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</si>
  <si>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</si>
  <si>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</si>
  <si>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</si>
  <si>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</si>
  <si>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</si>
  <si>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</si>
  <si>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</si>
  <si>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</si>
  <si>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</si>
  <si>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</si>
  <si>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</si>
  <si>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</si>
  <si>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</si>
  <si>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</si>
  <si>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</si>
  <si>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</si>
  <si>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</si>
  <si>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</si>
  <si>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</si>
  <si>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</si>
  <si>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</si>
  <si>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</si>
  <si>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</si>
  <si>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</si>
  <si>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</si>
  <si>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</si>
  <si>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</si>
  <si>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</si>
  <si>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</si>
  <si>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</si>
  <si>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</si>
  <si>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</si>
  <si>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</si>
  <si>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</si>
  <si>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</si>
  <si>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</si>
  <si>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</si>
  <si>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</si>
  <si>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</si>
  <si>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</si>
  <si>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</si>
  <si>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</si>
  <si>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</si>
  <si>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</si>
  <si>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</si>
  <si>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</si>
  <si>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</si>
  <si>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</si>
  <si>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</si>
  <si>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</si>
  <si>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</si>
  <si>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</si>
  <si>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</si>
  <si>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</si>
  <si>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</si>
  <si>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</si>
  <si>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</si>
  <si>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</si>
  <si>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</si>
  <si>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</si>
  <si>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</si>
  <si>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</si>
  <si>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</si>
  <si>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</si>
  <si>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</si>
  <si>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</si>
  <si>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</si>
  <si>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</si>
  <si>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</si>
  <si>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</si>
  <si>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</si>
  <si>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</si>
  <si>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</si>
  <si>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</si>
  <si>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</si>
  <si>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</si>
  <si>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</si>
  <si>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</si>
  <si>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</si>
  <si>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</si>
  <si>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</si>
  <si>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</si>
  <si>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</si>
  <si>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</si>
  <si>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</si>
  <si>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</si>
  <si>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</si>
  <si>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</si>
  <si>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</si>
  <si>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</si>
  <si>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</si>
  <si>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</si>
  <si>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</si>
  <si>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</si>
  <si>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</si>
  <si>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</si>
  <si>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</si>
  <si>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</si>
  <si>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</si>
  <si>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</si>
  <si>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</si>
  <si>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</si>
  <si>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</si>
  <si>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</si>
  <si>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</si>
  <si>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</si>
  <si>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</si>
  <si>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</si>
  <si>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</si>
  <si>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</si>
  <si>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</si>
  <si>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</si>
  <si>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</si>
  <si>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</si>
  <si>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</si>
  <si>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</si>
  <si>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</si>
  <si>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</si>
  <si>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</si>
  <si>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</si>
  <si>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</si>
  <si>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</si>
  <si>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</si>
  <si>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</si>
  <si>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</si>
  <si>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</si>
  <si>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</si>
  <si>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</si>
  <si>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</si>
  <si>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</si>
  <si>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</si>
  <si>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</si>
  <si>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</si>
  <si>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</si>
  <si>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</si>
  <si>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</si>
  <si>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</si>
  <si>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</si>
  <si>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</si>
  <si>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</si>
  <si>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</si>
  <si>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</si>
  <si>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</si>
  <si>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</si>
  <si>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</si>
  <si>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</si>
  <si>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</si>
  <si>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</si>
  <si>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</si>
  <si>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</si>
  <si>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</si>
  <si>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</si>
  <si>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</si>
  <si>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</si>
  <si>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</si>
  <si>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</si>
  <si>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</si>
  <si>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</si>
  <si>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</si>
  <si>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</si>
  <si>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</si>
  <si>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</si>
  <si>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</si>
  <si>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</si>
  <si>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</si>
  <si>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</si>
  <si>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</si>
  <si>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</si>
  <si>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</si>
  <si>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</si>
  <si>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</si>
  <si>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</si>
  <si>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</si>
  <si>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</si>
  <si>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</si>
  <si>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</si>
  <si>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</si>
  <si>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</si>
  <si>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</si>
  <si>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</si>
  <si>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</si>
  <si>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</si>
  <si>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</si>
  <si>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</si>
  <si>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</si>
  <si>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</si>
  <si>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</si>
  <si>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</si>
  <si>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</si>
  <si>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</si>
  <si>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</si>
  <si>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</si>
  <si>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</si>
  <si>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</si>
  <si>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</si>
  <si>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</si>
  <si>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</si>
  <si>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</si>
  <si>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</si>
  <si>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</si>
  <si>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</si>
  <si>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</si>
  <si>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</si>
  <si>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</si>
  <si>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</si>
  <si>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</si>
  <si>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</si>
  <si>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</si>
  <si>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</si>
  <si>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</si>
  <si>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</si>
  <si>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</si>
  <si>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</si>
  <si>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</si>
  <si>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</si>
  <si>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</si>
  <si>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</si>
  <si>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</si>
  <si>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</si>
  <si>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</si>
  <si>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</si>
  <si>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</si>
  <si>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</si>
  <si>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</si>
  <si>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</si>
  <si>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</si>
  <si>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</si>
  <si>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</si>
  <si>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</si>
  <si>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</si>
  <si>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</si>
  <si>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</si>
  <si>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</si>
  <si>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</si>
  <si>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</si>
  <si>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</si>
  <si>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</si>
  <si>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</si>
  <si>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</si>
  <si>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</si>
  <si>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</si>
  <si>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</si>
  <si>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</si>
  <si>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</si>
  <si>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</si>
  <si>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</si>
  <si>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</si>
  <si>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</si>
  <si>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</si>
  <si>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</si>
  <si>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</si>
  <si>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</si>
  <si>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</si>
  <si>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</si>
  <si>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</si>
  <si>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</si>
  <si>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</si>
  <si>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</si>
  <si>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</si>
  <si>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</si>
  <si>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</si>
  <si>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</si>
  <si>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</si>
  <si>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</si>
  <si>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</si>
  <si>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</si>
  <si>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</si>
  <si>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</si>
  <si>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</si>
  <si>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</si>
  <si>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</si>
  <si>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</si>
  <si>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</si>
  <si>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</si>
  <si>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</si>
  <si>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</si>
  <si>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</si>
  <si>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</si>
  <si>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</si>
  <si>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</si>
  <si>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</si>
  <si>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</si>
  <si>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</si>
  <si>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</si>
  <si>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</si>
  <si>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</si>
  <si>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</si>
  <si>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</si>
  <si>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</si>
  <si>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</si>
  <si>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</si>
  <si>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</si>
  <si>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</si>
  <si>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</si>
  <si>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</si>
  <si>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</si>
  <si>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</si>
  <si>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</si>
  <si>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</si>
  <si>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</si>
  <si>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</si>
  <si>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</si>
  <si>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</si>
  <si>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</si>
  <si>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</si>
  <si>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</si>
  <si>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</si>
  <si>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</si>
  <si>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</si>
  <si>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</si>
  <si>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</si>
  <si>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</si>
  <si>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</si>
  <si>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</si>
  <si>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</si>
  <si>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</si>
  <si>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</si>
  <si>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</si>
  <si>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</si>
  <si>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</si>
  <si>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</si>
  <si>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</si>
  <si>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</si>
  <si>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</si>
  <si>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</si>
  <si>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</si>
  <si>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</si>
  <si>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</si>
  <si>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</si>
  <si>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</si>
  <si>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</si>
  <si>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</si>
  <si>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</si>
  <si>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</si>
  <si>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</si>
  <si>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</si>
  <si>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</si>
  <si>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</si>
  <si>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</si>
  <si>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</si>
  <si>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</si>
  <si>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</si>
  <si>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</si>
  <si>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</si>
  <si>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</si>
  <si>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</si>
  <si>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</si>
  <si>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</si>
  <si>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</si>
  <si>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</si>
  <si>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</si>
  <si>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</si>
  <si>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</si>
  <si>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</si>
  <si>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</si>
  <si>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</si>
  <si>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</si>
  <si>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</si>
  <si>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</si>
  <si>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</si>
  <si>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</si>
  <si>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</si>
  <si>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</si>
  <si>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</si>
  <si>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</si>
  <si>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</si>
  <si>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</si>
  <si>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</si>
  <si>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</si>
  <si>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</si>
  <si>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</si>
  <si>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</si>
  <si>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</si>
  <si>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</si>
  <si>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</si>
  <si>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</si>
  <si>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</si>
  <si>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</si>
  <si>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</si>
  <si>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</si>
  <si>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</si>
  <si>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</si>
  <si>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</si>
  <si>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</si>
  <si>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</si>
  <si>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</si>
  <si>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</si>
  <si>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</si>
  <si>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</si>
  <si>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</si>
  <si>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</si>
  <si>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</si>
  <si>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</si>
  <si>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</si>
  <si>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</si>
  <si>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</si>
  <si>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</si>
  <si>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</si>
  <si>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</si>
  <si>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</si>
  <si>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</si>
  <si>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</si>
  <si>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</si>
  <si>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</si>
  <si>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</si>
  <si>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</si>
  <si>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</si>
  <si>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</si>
  <si>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</si>
  <si>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</si>
  <si>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</si>
  <si>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</si>
  <si>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</si>
  <si>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</si>
  <si>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</si>
  <si>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</si>
  <si>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</si>
  <si>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</si>
  <si>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</si>
  <si>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</si>
  <si>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</si>
  <si>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</si>
  <si>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</si>
  <si>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</si>
  <si>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</si>
  <si>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</si>
  <si>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</si>
  <si>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</si>
  <si>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</si>
  <si>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</si>
  <si>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</si>
  <si>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</si>
  <si>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</si>
  <si>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</si>
  <si>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</si>
  <si>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</si>
  <si>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</si>
  <si>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</si>
  <si>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</si>
  <si>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</si>
  <si>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</si>
  <si>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</si>
  <si>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</si>
  <si>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</si>
  <si>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</si>
  <si>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</si>
  <si>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</si>
  <si>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</si>
  <si>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</si>
  <si>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</si>
  <si>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</si>
  <si>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</si>
  <si>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</si>
  <si>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</si>
  <si>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</si>
  <si>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</si>
  <si>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</si>
  <si>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</si>
  <si>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</si>
  <si>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</si>
  <si>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</si>
  <si>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</si>
  <si>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</si>
  <si>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</si>
  <si>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</si>
  <si>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</si>
  <si>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</si>
  <si>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</si>
  <si>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</si>
  <si>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</si>
  <si>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</si>
  <si>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</si>
  <si>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</si>
  <si>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</si>
  <si>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</si>
  <si>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</si>
  <si>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</si>
  <si>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</si>
  <si>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</si>
  <si>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</si>
  <si>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</si>
  <si>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</si>
  <si>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</si>
  <si>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</si>
  <si>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</si>
  <si>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</si>
  <si>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</si>
  <si>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</si>
  <si>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</si>
  <si>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</si>
  <si>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</si>
  <si>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</si>
  <si>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</si>
  <si>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</si>
  <si>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</si>
  <si>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</si>
  <si>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</si>
  <si>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</si>
  <si>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</si>
  <si>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</si>
  <si>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</si>
  <si>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</si>
  <si>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</si>
  <si>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</si>
  <si>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</si>
  <si>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</si>
  <si>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</si>
  <si>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</si>
  <si>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</si>
  <si>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</si>
  <si>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</si>
  <si>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</si>
  <si>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</si>
  <si>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</si>
  <si>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</si>
  <si>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</si>
  <si>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</si>
  <si>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</si>
  <si>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</si>
  <si>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</si>
  <si>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</si>
  <si>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</si>
  <si>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</si>
  <si>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</si>
  <si>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</si>
  <si>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</si>
  <si>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</si>
  <si>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</si>
  <si>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</si>
  <si>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</si>
  <si>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</si>
  <si>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</si>
  <si>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</si>
  <si>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</si>
  <si>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</si>
  <si>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</si>
  <si>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</si>
  <si>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</si>
  <si>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</si>
  <si>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</si>
  <si>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</si>
  <si>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</si>
  <si>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</si>
  <si>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</si>
  <si>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</si>
  <si>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</si>
  <si>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</si>
  <si>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</si>
  <si>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</si>
  <si>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</si>
  <si>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</si>
  <si>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</si>
  <si>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</si>
  <si>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</si>
  <si>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</si>
  <si>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</si>
  <si>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</si>
  <si>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</si>
  <si>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</si>
  <si>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</si>
  <si>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</si>
  <si>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</si>
  <si>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</si>
  <si>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</si>
  <si>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</si>
  <si>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</si>
  <si>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</si>
  <si>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</si>
  <si>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</si>
  <si>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</si>
  <si>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</si>
  <si>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</si>
  <si>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</si>
  <si>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</si>
  <si>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</si>
  <si>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</si>
  <si>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</si>
  <si>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</si>
  <si>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</si>
  <si>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</si>
  <si>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</si>
  <si>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</si>
  <si>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</si>
  <si>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</si>
  <si>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</si>
  <si>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</si>
  <si>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</si>
  <si>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</si>
  <si>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</si>
  <si>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</si>
  <si>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</si>
  <si>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</si>
  <si>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</si>
  <si>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</si>
  <si>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</si>
  <si>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</si>
  <si>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</si>
  <si>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</si>
  <si>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</si>
  <si>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</si>
  <si>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</si>
  <si>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</si>
  <si>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</si>
  <si>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</si>
  <si>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</si>
  <si>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</si>
  <si>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</si>
  <si>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</si>
  <si>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</si>
  <si>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</si>
  <si>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</si>
  <si>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</si>
  <si>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</si>
  <si>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</si>
  <si>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</si>
  <si>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</si>
  <si>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</si>
  <si>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</si>
  <si>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</si>
  <si>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</si>
  <si>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</si>
  <si>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</si>
  <si>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</si>
  <si>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</si>
  <si>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</si>
  <si>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</si>
  <si>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</si>
  <si>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</si>
  <si>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</si>
  <si>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</si>
  <si>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</si>
  <si>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</si>
  <si>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</si>
  <si>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</si>
  <si>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</si>
  <si>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</si>
  <si>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</si>
  <si>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</si>
  <si>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</si>
  <si>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</si>
  <si>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</si>
  <si>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</si>
  <si>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</si>
  <si>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</si>
  <si>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</si>
  <si>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</si>
  <si>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</si>
  <si>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</si>
  <si>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</si>
  <si>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</si>
  <si>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</si>
  <si>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</si>
  <si>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</si>
  <si>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</si>
  <si>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</si>
  <si>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</si>
  <si>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</si>
  <si>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</si>
  <si>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</si>
  <si>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</si>
  <si>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</si>
  <si>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</si>
  <si>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</si>
  <si>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</si>
  <si>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</si>
  <si>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</si>
  <si>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</si>
  <si>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</si>
  <si>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</si>
  <si>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</si>
  <si>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</si>
  <si>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</si>
  <si>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</si>
  <si>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</si>
  <si>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</si>
  <si>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</si>
  <si>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</si>
  <si>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</si>
  <si>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</si>
  <si>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</si>
  <si>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</si>
  <si>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</si>
  <si>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</si>
  <si>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</si>
  <si>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</si>
  <si>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</si>
  <si>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</si>
  <si>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</si>
  <si>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</si>
  <si>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</si>
  <si>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</si>
  <si>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</si>
  <si>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</si>
  <si>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</si>
  <si>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</si>
  <si>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</si>
  <si>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</si>
  <si>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</si>
  <si>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</si>
  <si>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</si>
  <si>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</si>
  <si>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</si>
  <si>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</si>
  <si>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</si>
  <si>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</si>
  <si>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</si>
  <si>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</si>
  <si>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</si>
  <si>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</si>
  <si>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</si>
  <si>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</si>
  <si>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</si>
  <si>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</si>
  <si>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</si>
  <si>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</si>
  <si>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</si>
  <si>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</si>
  <si>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</si>
  <si>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</si>
  <si>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</si>
  <si>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</si>
  <si>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</si>
  <si>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</si>
  <si>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</si>
  <si>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</si>
  <si>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</si>
  <si>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</si>
  <si>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</si>
  <si>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</si>
  <si>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</si>
  <si>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</si>
  <si>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</si>
  <si>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</si>
  <si>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</si>
  <si>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</si>
  <si>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</si>
  <si>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</si>
  <si>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</si>
  <si>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</si>
  <si>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</si>
  <si>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</si>
  <si>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</si>
  <si>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</si>
  <si>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</si>
  <si>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</si>
  <si>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</si>
  <si>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</si>
  <si>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</si>
  <si>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</si>
  <si>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</si>
  <si>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</si>
  <si>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</si>
  <si>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</si>
  <si>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</si>
  <si>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</si>
  <si>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</si>
  <si>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</si>
  <si>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</si>
  <si>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</si>
  <si>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</si>
  <si>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</si>
  <si>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</si>
  <si>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</si>
  <si>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</si>
  <si>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</si>
  <si>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</si>
  <si>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</si>
  <si>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</si>
  <si>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</si>
  <si>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</si>
  <si>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</si>
  <si>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</si>
  <si>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</si>
  <si>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</si>
  <si>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</si>
  <si>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</si>
  <si>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</si>
  <si>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</si>
  <si>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</si>
  <si>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</si>
  <si>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</si>
  <si>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</si>
  <si>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</si>
  <si>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</si>
  <si>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</si>
  <si>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</si>
  <si>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</si>
  <si>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</si>
  <si>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</si>
  <si>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</si>
  <si>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</si>
  <si>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</si>
  <si>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</si>
  <si>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</si>
  <si>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</si>
  <si>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</si>
  <si>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</si>
  <si>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</si>
  <si>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</si>
  <si>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</si>
  <si>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</si>
  <si>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</si>
  <si>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</si>
  <si>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</si>
  <si>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</si>
  <si>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</si>
  <si>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</si>
  <si>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</si>
  <si>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</si>
  <si>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</si>
  <si>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</si>
  <si>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</si>
  <si>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</si>
  <si>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</si>
  <si>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</si>
  <si>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</si>
  <si>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</si>
  <si>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</si>
  <si>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</si>
  <si>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</si>
  <si>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</si>
  <si>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</si>
  <si>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</si>
  <si>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</si>
  <si>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</si>
  <si>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</si>
  <si>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</si>
  <si>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</si>
  <si>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</si>
  <si>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</si>
  <si>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</si>
  <si>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</si>
  <si>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</si>
  <si>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</si>
  <si>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</si>
  <si>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</si>
  <si>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</si>
  <si>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</si>
  <si>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</si>
  <si>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</si>
  <si>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</si>
  <si>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</si>
  <si>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</si>
  <si>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</si>
  <si>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</si>
  <si>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</si>
  <si>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</si>
  <si>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</si>
  <si>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</si>
  <si>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</si>
  <si>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</si>
  <si>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</si>
  <si>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</si>
  <si>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</si>
  <si>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</si>
  <si>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</si>
  <si>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</si>
  <si>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</si>
  <si>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</si>
  <si>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</si>
  <si>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</si>
  <si>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</si>
  <si>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</si>
  <si>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</si>
  <si>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</si>
  <si>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</si>
  <si>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</si>
  <si>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</si>
  <si>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</si>
  <si>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</si>
  <si>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</si>
  <si>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</si>
  <si>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</si>
  <si>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</si>
  <si>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</si>
  <si>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</si>
  <si>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</si>
  <si>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</si>
  <si>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</si>
  <si>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</si>
  <si>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</si>
  <si>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</si>
  <si>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</si>
  <si>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</si>
  <si>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</si>
  <si>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</si>
  <si>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</si>
  <si>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</si>
  <si>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</si>
  <si>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</si>
  <si>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</si>
  <si>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</si>
  <si>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</si>
  <si>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</si>
  <si>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</si>
  <si>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</si>
  <si>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</si>
  <si>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</si>
  <si>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</si>
  <si>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</si>
  <si>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</si>
  <si>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</si>
  <si>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</si>
  <si>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</si>
  <si>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</si>
  <si>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</si>
  <si>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</si>
  <si>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</si>
  <si>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</si>
  <si>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</si>
  <si>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</si>
  <si>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</si>
  <si>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</si>
  <si>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</si>
  <si>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</si>
  <si>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</si>
  <si>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</si>
  <si>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</si>
  <si>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</si>
  <si>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</si>
  <si>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</si>
  <si>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</si>
  <si>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</si>
  <si>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</si>
  <si>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</si>
  <si>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</si>
  <si>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</si>
  <si>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</si>
  <si>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</si>
  <si>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</si>
  <si>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</si>
  <si>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</si>
  <si>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</si>
  <si>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</si>
  <si>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</si>
  <si>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</si>
  <si>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</si>
  <si>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</si>
  <si>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</si>
  <si>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</si>
  <si>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</si>
  <si>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</si>
  <si>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</si>
  <si>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</si>
  <si>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</si>
  <si>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</si>
  <si>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</si>
  <si>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</si>
  <si>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</si>
  <si>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</si>
  <si>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</si>
  <si>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</si>
  <si>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</si>
  <si>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</si>
  <si>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</si>
  <si>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</si>
  <si>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</si>
  <si>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</si>
  <si>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</si>
  <si>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</si>
  <si>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</si>
  <si>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</si>
  <si>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</si>
  <si>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</si>
  <si>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</si>
  <si>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</si>
  <si>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</si>
  <si>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</si>
  <si>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</si>
  <si>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</si>
  <si>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</si>
  <si>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</si>
  <si>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</si>
  <si>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</si>
  <si>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</si>
  <si>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</si>
  <si>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</si>
  <si>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</si>
  <si>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</si>
  <si>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</si>
  <si>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</si>
  <si>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</si>
  <si>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</si>
  <si>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</si>
  <si>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</si>
  <si>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</si>
  <si>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</si>
  <si>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</si>
  <si>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</si>
  <si>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</si>
  <si>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</si>
  <si>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</si>
  <si>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</si>
  <si>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</si>
  <si>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</si>
  <si>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</si>
  <si>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</si>
  <si>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</si>
  <si>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</si>
  <si>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</si>
  <si>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</si>
  <si>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</si>
  <si>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</si>
  <si>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</si>
  <si>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</si>
  <si>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</si>
  <si>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</si>
  <si>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</si>
  <si>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</si>
  <si>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</si>
  <si>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</si>
  <si>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</si>
  <si>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</si>
  <si>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</si>
  <si>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</si>
  <si>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</si>
  <si>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</si>
  <si>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</si>
  <si>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</si>
  <si>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</si>
  <si>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</si>
  <si>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</si>
  <si>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</si>
  <si>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</si>
  <si>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</si>
  <si>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</si>
  <si>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</si>
  <si>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</si>
  <si>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</si>
  <si>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</si>
  <si>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</si>
  <si>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</si>
  <si>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</si>
  <si>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</si>
  <si>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</si>
  <si>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</si>
  <si>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</si>
  <si>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</si>
  <si>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</si>
  <si>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</si>
  <si>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</si>
  <si>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</si>
  <si>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</si>
  <si>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</si>
  <si>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</si>
  <si>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</si>
  <si>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</si>
  <si>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</si>
  <si>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</si>
  <si>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</si>
  <si>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</si>
  <si>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</si>
  <si>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</si>
  <si>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</si>
  <si>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</si>
  <si>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</si>
  <si>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</si>
  <si>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</si>
  <si>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</si>
  <si>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</si>
  <si>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</si>
  <si>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</si>
  <si>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</si>
  <si>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</si>
  <si>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</si>
  <si>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</si>
  <si>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</si>
  <si>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</si>
  <si>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</si>
  <si>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</si>
  <si>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</si>
  <si>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</si>
  <si>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</si>
  <si>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</si>
  <si>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</si>
  <si>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</si>
  <si>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</si>
  <si>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</si>
  <si>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</si>
  <si>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</si>
  <si>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</si>
  <si>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</si>
  <si>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</si>
  <si>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</si>
  <si>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</si>
  <si>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</si>
  <si>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</si>
  <si>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</si>
  <si>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</si>
  <si>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</si>
  <si>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</si>
  <si>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</si>
  <si>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</si>
  <si>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</si>
  <si>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</si>
  <si>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</si>
  <si>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</si>
  <si>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</si>
  <si>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</si>
  <si>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</si>
  <si>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</si>
  <si>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</si>
  <si>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</si>
  <si>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</si>
  <si>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</si>
  <si>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</si>
  <si>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</si>
  <si>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</si>
  <si>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</si>
  <si>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</si>
  <si>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</si>
  <si>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</si>
  <si>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</si>
  <si>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</si>
  <si>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</si>
  <si>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</si>
  <si>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</si>
  <si>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</si>
  <si>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</si>
  <si>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</si>
  <si>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</si>
  <si>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</si>
  <si>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</si>
  <si>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</si>
  <si>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</si>
  <si>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</si>
  <si>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</si>
  <si>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</si>
  <si>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</si>
  <si>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</si>
  <si>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</si>
  <si>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</si>
  <si>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</si>
  <si>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</si>
  <si>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</si>
  <si>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</si>
  <si>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</si>
  <si>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</si>
  <si>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</si>
  <si>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</si>
  <si>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</si>
  <si>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</si>
  <si>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</si>
  <si>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</si>
  <si>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</si>
  <si>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</si>
  <si>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</si>
  <si>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</si>
  <si>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</si>
  <si>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</si>
  <si>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</si>
  <si>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</si>
  <si>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</si>
  <si>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</si>
  <si>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</si>
  <si>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</si>
  <si>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</si>
  <si>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</si>
  <si>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</si>
  <si>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</si>
  <si>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</si>
  <si>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</si>
  <si>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</si>
  <si>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</si>
  <si>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</si>
  <si>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</si>
  <si>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</si>
  <si>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</si>
  <si>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</si>
  <si>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</si>
  <si>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</si>
  <si>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</si>
  <si>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</si>
  <si>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</si>
  <si>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</si>
  <si>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</si>
  <si>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</si>
  <si>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</si>
  <si>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</si>
  <si>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</si>
  <si>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</si>
  <si>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</si>
  <si>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</si>
  <si>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</si>
  <si>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</si>
  <si>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</si>
  <si>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</si>
  <si>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</si>
  <si>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</si>
  <si>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</si>
  <si>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</si>
  <si>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</si>
  <si>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</si>
  <si>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</si>
  <si>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</si>
  <si>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</si>
  <si>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</si>
  <si>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</si>
  <si>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</si>
  <si>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</si>
  <si>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</si>
  <si>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</si>
  <si>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</si>
  <si>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</si>
  <si>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</si>
  <si>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</si>
  <si>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</si>
  <si>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</si>
  <si>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</si>
  <si>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</si>
  <si>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</si>
  <si>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</si>
  <si>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</si>
  <si>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</si>
  <si>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</si>
  <si>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</si>
  <si>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</si>
  <si>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</si>
  <si>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</si>
  <si>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</si>
  <si>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</si>
  <si>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</si>
  <si>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</si>
  <si>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</si>
  <si>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</si>
  <si>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</si>
  <si>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</si>
  <si>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</si>
  <si>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</si>
  <si>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</si>
  <si>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</si>
  <si>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</si>
  <si>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</si>
  <si>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</si>
  <si>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</si>
  <si>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</si>
  <si>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</si>
  <si>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</si>
  <si>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</si>
  <si>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</si>
  <si>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</si>
  <si>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</si>
  <si>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</si>
  <si>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</si>
  <si>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</si>
  <si>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</si>
  <si>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</si>
  <si>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</si>
  <si>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</si>
  <si>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</si>
  <si>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</si>
  <si>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</si>
  <si>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</si>
  <si>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</si>
  <si>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</si>
  <si>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</si>
  <si>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</si>
  <si>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</si>
  <si>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</si>
  <si>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</si>
  <si>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</si>
  <si>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</si>
  <si>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</si>
  <si>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</si>
  <si>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</si>
  <si>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</si>
  <si>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</si>
  <si>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</si>
  <si>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</si>
  <si>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</si>
  <si>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</si>
  <si>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</si>
  <si>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</si>
  <si>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</si>
  <si>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</si>
  <si>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</si>
  <si>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</si>
  <si>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</si>
  <si>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</si>
  <si>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</si>
  <si>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</si>
  <si>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</si>
  <si>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</si>
  <si>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</si>
  <si>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</si>
  <si>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</si>
  <si>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</si>
  <si>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</si>
  <si>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</si>
  <si>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</si>
  <si>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</si>
  <si>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</si>
  <si>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</si>
  <si>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</si>
  <si>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</si>
  <si>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</si>
  <si>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</si>
  <si>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</si>
  <si>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</si>
  <si>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</si>
  <si>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</si>
  <si>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</si>
  <si>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</si>
  <si>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</si>
  <si>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</si>
  <si>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</si>
  <si>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</si>
  <si>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</si>
  <si>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</si>
  <si>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</si>
  <si>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</si>
  <si>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</si>
  <si>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</si>
  <si>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</si>
  <si>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</si>
  <si>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</si>
  <si>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</si>
  <si>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</si>
  <si>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</si>
  <si>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</si>
  <si>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</si>
  <si>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</si>
  <si>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</si>
  <si>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</si>
  <si>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</si>
  <si>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</si>
  <si>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</si>
  <si>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</si>
  <si>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</si>
  <si>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</si>
  <si>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</si>
  <si>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</si>
  <si>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</si>
  <si>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</si>
  <si>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</si>
  <si>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</si>
  <si>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</si>
  <si>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</si>
  <si>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</si>
  <si>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</si>
  <si>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</si>
  <si>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</si>
  <si>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</si>
  <si>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</si>
  <si>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</si>
  <si>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</si>
  <si>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</si>
  <si>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</si>
  <si>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</si>
  <si>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</si>
  <si>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</si>
  <si>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</si>
  <si>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</si>
  <si>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</si>
  <si>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</si>
  <si>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</si>
  <si>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</si>
  <si>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</si>
  <si>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</si>
  <si>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</si>
  <si>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</si>
  <si>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</si>
  <si>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</si>
  <si>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</si>
  <si>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</si>
  <si>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</si>
  <si>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</si>
  <si>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</si>
  <si>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</si>
  <si>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</si>
  <si>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</si>
  <si>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</si>
  <si>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</si>
  <si>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</si>
  <si>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</si>
  <si>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</si>
  <si>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</si>
  <si>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</si>
  <si>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</si>
  <si>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</si>
  <si>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</si>
  <si>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</si>
  <si>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</si>
  <si>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</si>
  <si>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</si>
  <si>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</si>
  <si>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</si>
  <si>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</si>
  <si>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</si>
  <si>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</si>
  <si>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</si>
  <si>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</si>
  <si>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</si>
  <si>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</si>
  <si>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</si>
  <si>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</si>
  <si>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</si>
  <si>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</si>
  <si>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</si>
  <si>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</si>
  <si>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</si>
  <si>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</si>
  <si>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</si>
  <si>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</si>
  <si>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</si>
  <si>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</si>
  <si>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</si>
  <si>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</si>
  <si>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</si>
  <si>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</si>
  <si>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</si>
  <si>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</si>
  <si>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</si>
  <si>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</si>
  <si>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</si>
  <si>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</si>
  <si>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</si>
  <si>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</si>
  <si>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</si>
  <si>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</si>
  <si>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</si>
  <si>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</si>
  <si>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</si>
  <si>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</si>
  <si>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</si>
  <si>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</si>
  <si>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</si>
  <si>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</si>
  <si>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</si>
  <si>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</si>
  <si>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</si>
  <si>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</si>
  <si>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</si>
  <si>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</si>
  <si>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</si>
  <si>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</si>
  <si>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</si>
  <si>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</si>
  <si>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</si>
  <si>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</si>
  <si>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</si>
  <si>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</si>
  <si>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</si>
  <si>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</si>
  <si>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</si>
  <si>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</si>
  <si>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</si>
  <si>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</si>
  <si>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</si>
  <si>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</si>
  <si>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</si>
  <si>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</si>
  <si>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</si>
  <si>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</si>
  <si>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</si>
  <si>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</si>
  <si>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</si>
  <si>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</si>
  <si>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</si>
  <si>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</si>
  <si>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</si>
  <si>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</si>
  <si>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</si>
  <si>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</si>
  <si>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</si>
  <si>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</si>
  <si>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</si>
  <si>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</si>
  <si>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</si>
  <si>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</si>
  <si>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</si>
  <si>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</si>
  <si>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</si>
  <si>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</si>
  <si>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</si>
  <si>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</si>
  <si>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</si>
  <si>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</si>
  <si>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</si>
  <si>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</si>
  <si>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</si>
  <si>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</si>
  <si>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</si>
  <si>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</si>
  <si>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</si>
  <si>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</si>
  <si>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</si>
  <si>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</si>
  <si>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</si>
  <si>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</si>
  <si>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</si>
  <si>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</si>
  <si>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</si>
  <si>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</si>
  <si>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</si>
  <si>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</si>
  <si>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</si>
  <si>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</si>
  <si>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</si>
  <si>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</si>
  <si>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</si>
  <si>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</si>
  <si>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</si>
  <si>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</si>
  <si>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</si>
  <si>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</si>
  <si>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</si>
  <si>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</si>
  <si>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</si>
  <si>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</si>
  <si>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</si>
  <si>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</si>
  <si>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</si>
  <si>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</si>
  <si>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</si>
  <si>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</si>
  <si>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</si>
  <si>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</si>
  <si>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</si>
  <si>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</si>
  <si>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</si>
  <si>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</si>
  <si>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</si>
  <si>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</si>
  <si>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</si>
  <si>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</si>
  <si>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</si>
  <si>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</si>
  <si>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</si>
  <si>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</si>
  <si>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</si>
  <si>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</si>
  <si>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</si>
  <si>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</si>
  <si>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</si>
  <si>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</si>
  <si>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</si>
  <si>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</si>
  <si>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</si>
  <si>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</si>
  <si>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</si>
  <si>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</si>
  <si>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</si>
  <si>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</si>
  <si>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</si>
  <si>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</si>
  <si>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</si>
  <si>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</si>
  <si>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</si>
  <si>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</si>
  <si>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</si>
  <si>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</si>
  <si>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</si>
  <si>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</si>
  <si>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</si>
  <si>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</si>
  <si>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</si>
  <si>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</si>
  <si>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</si>
  <si>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</si>
  <si>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</si>
  <si>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</si>
  <si>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</si>
  <si>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</si>
  <si>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</si>
  <si>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</si>
  <si>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</si>
  <si>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</si>
  <si>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</si>
  <si>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</si>
  <si>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</si>
  <si>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</si>
  <si>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</si>
  <si>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</si>
  <si>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</si>
  <si>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</si>
  <si>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</si>
  <si>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</si>
  <si>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</si>
  <si>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</si>
  <si>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</si>
  <si>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</si>
  <si>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</si>
  <si>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</si>
  <si>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</si>
  <si>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</si>
  <si>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</si>
  <si>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</si>
  <si>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</si>
  <si>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</si>
  <si>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</si>
  <si>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</si>
  <si>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</si>
  <si>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</si>
  <si>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</si>
  <si>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</si>
  <si>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</si>
  <si>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</si>
  <si>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</si>
  <si>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</si>
  <si>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</si>
  <si>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</si>
  <si>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</si>
  <si>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</si>
  <si>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</si>
  <si>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</si>
  <si>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</si>
  <si>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</si>
  <si>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</si>
  <si>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</si>
  <si>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</si>
  <si>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</si>
  <si>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</si>
  <si>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</si>
  <si>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</si>
  <si>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</si>
  <si>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</si>
  <si>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</si>
  <si>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</si>
  <si>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</si>
  <si>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</si>
  <si>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</si>
  <si>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</si>
  <si>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</si>
  <si>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</si>
  <si>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</si>
  <si>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</si>
  <si>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</si>
  <si>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</si>
  <si>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</si>
  <si>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</si>
  <si>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</si>
  <si>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</si>
  <si>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</si>
  <si>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</si>
  <si>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</si>
  <si>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</si>
  <si>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</si>
  <si>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</si>
  <si>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</si>
  <si>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</si>
  <si>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</si>
  <si>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</si>
  <si>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</si>
  <si>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</si>
  <si>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</si>
  <si>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</si>
  <si>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</si>
  <si>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</si>
  <si>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</si>
  <si>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</si>
  <si>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</si>
  <si>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</si>
  <si>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</si>
  <si>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</si>
  <si>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</si>
  <si>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</si>
  <si>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</si>
  <si>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</si>
  <si>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</si>
  <si>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</si>
  <si>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</si>
  <si>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</si>
  <si>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</si>
  <si>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</si>
  <si>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</si>
  <si>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</si>
  <si>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</si>
  <si>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</si>
  <si>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</si>
  <si>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</si>
  <si>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</si>
  <si>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</si>
  <si>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</si>
  <si>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</si>
  <si>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</si>
  <si>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</si>
  <si>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</si>
  <si>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</si>
  <si>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</si>
  <si>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</si>
  <si>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</si>
  <si>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</si>
  <si>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</si>
  <si>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</si>
  <si>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</si>
  <si>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</si>
  <si>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</si>
  <si>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</si>
  <si>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</si>
  <si>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</si>
  <si>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</si>
  <si>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</si>
  <si>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</si>
  <si>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</si>
  <si>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</si>
  <si>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</si>
  <si>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</si>
  <si>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</si>
  <si>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</si>
  <si>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</si>
  <si>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</si>
  <si>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</si>
  <si>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</si>
  <si>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</si>
  <si>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</si>
  <si>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</si>
  <si>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</si>
  <si>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</si>
  <si>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</si>
  <si>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</si>
  <si>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</si>
  <si>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</si>
  <si>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</si>
  <si>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</si>
  <si>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</si>
  <si>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</si>
  <si>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</si>
  <si>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</si>
  <si>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</si>
  <si>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</si>
  <si>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</si>
  <si>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</si>
  <si>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</si>
  <si>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</si>
  <si>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</si>
  <si>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</si>
  <si>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</si>
  <si>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</si>
  <si>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</si>
  <si>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</si>
  <si>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</si>
  <si>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</si>
  <si>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</si>
  <si>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</si>
  <si>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</si>
  <si>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</si>
  <si>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</si>
  <si>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</si>
  <si>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</si>
  <si>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</si>
  <si>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</si>
  <si>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</si>
  <si>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</si>
  <si>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</si>
  <si>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</si>
  <si>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</si>
  <si>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</si>
  <si>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</si>
  <si>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</si>
  <si>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</si>
  <si>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</si>
  <si>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</si>
  <si>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</si>
  <si>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</si>
  <si>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</si>
  <si>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</si>
  <si>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</si>
  <si>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</si>
  <si>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</si>
  <si>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</si>
  <si>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</si>
  <si>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</si>
  <si>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</si>
  <si>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</si>
  <si>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</si>
  <si>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</si>
  <si>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</si>
  <si>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</si>
  <si>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</si>
  <si>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</si>
  <si>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</si>
  <si>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</si>
  <si>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</si>
  <si>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</si>
  <si>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</si>
  <si>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</si>
  <si>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</si>
  <si>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</si>
  <si>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</si>
  <si>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</si>
  <si>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</si>
  <si>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</si>
  <si>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</si>
  <si>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</si>
  <si>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</si>
  <si>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</si>
  <si>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</si>
  <si>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</si>
  <si>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</si>
  <si>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</si>
  <si>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</si>
  <si>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</si>
  <si>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</si>
  <si>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</si>
  <si>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</si>
  <si>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</si>
  <si>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</si>
  <si>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</si>
  <si>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</si>
  <si>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</si>
  <si>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</si>
  <si>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</si>
  <si>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</si>
  <si>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</si>
  <si>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</si>
  <si>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</si>
  <si>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</si>
  <si>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</si>
  <si>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</si>
  <si>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</si>
  <si>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</si>
  <si>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</si>
  <si>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</si>
  <si>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</si>
  <si>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</si>
  <si>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</si>
  <si>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</si>
  <si>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</si>
  <si>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</si>
  <si>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</si>
  <si>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</si>
  <si>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</si>
  <si>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</si>
  <si>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</si>
  <si>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</si>
  <si>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</si>
  <si>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</si>
  <si>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</si>
  <si>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</si>
  <si>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</si>
  <si>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</si>
  <si>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</si>
  <si>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</si>
  <si>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</si>
  <si>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</si>
  <si>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</si>
  <si>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</si>
  <si>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</si>
  <si>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</si>
  <si>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</si>
  <si>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</si>
  <si>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</si>
  <si>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</si>
  <si>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</si>
  <si>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</si>
  <si>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</si>
  <si>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</si>
  <si>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</si>
  <si>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</si>
  <si>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</si>
  <si>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</si>
  <si>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</si>
  <si>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</si>
  <si>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</si>
  <si>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</si>
  <si>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</si>
  <si>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</si>
  <si>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</si>
  <si>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</si>
  <si>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</si>
  <si>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</si>
  <si>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</si>
  <si>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</si>
  <si>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</si>
  <si>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</si>
  <si>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</si>
  <si>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</si>
  <si>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</si>
  <si>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</si>
  <si>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</si>
  <si>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</si>
  <si>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</si>
  <si>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</si>
  <si>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</si>
  <si>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</si>
  <si>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</si>
  <si>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</si>
  <si>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</si>
  <si>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</si>
  <si>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</si>
  <si>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</si>
  <si>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</si>
  <si>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</si>
  <si>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</si>
  <si>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</si>
  <si>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</si>
  <si>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</si>
  <si>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</si>
  <si>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</si>
  <si>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</si>
  <si>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</si>
  <si>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</si>
  <si>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</si>
  <si>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</si>
  <si>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</si>
  <si>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</si>
  <si>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</si>
  <si>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</si>
  <si>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</si>
  <si>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</si>
  <si>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</si>
  <si>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</si>
  <si>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</si>
  <si>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</si>
  <si>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</si>
  <si>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</si>
  <si>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</si>
  <si>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</si>
  <si>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</si>
  <si>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</si>
  <si>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</si>
  <si>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</si>
  <si>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</si>
  <si>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</si>
  <si>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</si>
  <si>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</si>
  <si>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</si>
  <si>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</si>
  <si>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</si>
  <si>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</si>
  <si>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</si>
  <si>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</si>
  <si>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</si>
  <si>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</si>
  <si>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</si>
  <si>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</si>
  <si>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</si>
  <si>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</si>
  <si>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</si>
  <si>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</si>
  <si>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</si>
  <si>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</si>
  <si>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</si>
  <si>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</si>
  <si>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</si>
  <si>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</si>
  <si>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</si>
  <si>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</si>
  <si>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</si>
  <si>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</si>
  <si>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</si>
  <si>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</si>
  <si>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</si>
  <si>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</si>
  <si>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</si>
  <si>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</si>
  <si>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</si>
  <si>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</si>
  <si>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</si>
  <si>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</si>
  <si>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</si>
  <si>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</si>
  <si>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</si>
  <si>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</si>
  <si>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</si>
  <si>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</si>
  <si>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</si>
  <si>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</si>
  <si>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</si>
  <si>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</si>
  <si>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</si>
  <si>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</si>
  <si>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</si>
  <si>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</si>
  <si>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</si>
  <si>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</si>
  <si>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</si>
  <si>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</si>
  <si>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</si>
  <si>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</si>
  <si>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</si>
  <si>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</si>
  <si>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</si>
  <si>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</si>
  <si>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</si>
  <si>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</si>
  <si>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</si>
  <si>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</si>
  <si>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</si>
  <si>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</si>
  <si>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</si>
  <si>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</si>
  <si>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</si>
  <si>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</si>
  <si>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</si>
  <si>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</si>
  <si>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</si>
  <si>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</si>
  <si>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</si>
  <si>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</si>
  <si>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</si>
  <si>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</si>
  <si>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</si>
  <si>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</si>
  <si>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</si>
  <si>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</si>
  <si>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</si>
  <si>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</si>
  <si>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</si>
  <si>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</si>
  <si>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</si>
  <si>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</si>
  <si>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</si>
  <si>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</si>
  <si>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</si>
  <si>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</si>
  <si>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</si>
  <si>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</si>
  <si>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</si>
  <si>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</si>
  <si>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</si>
  <si>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</si>
  <si>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</si>
  <si>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</si>
  <si>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</si>
  <si>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</si>
  <si>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</si>
  <si>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</si>
  <si>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</si>
  <si>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</si>
  <si>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</si>
  <si>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</si>
  <si>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</si>
  <si>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</si>
  <si>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</si>
  <si>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</si>
  <si>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</si>
  <si>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</si>
  <si>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</si>
  <si>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</si>
  <si>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</si>
  <si>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</si>
  <si>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</si>
  <si>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</si>
  <si>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</si>
  <si>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</si>
  <si>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</si>
  <si>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</si>
  <si>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</si>
  <si>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</si>
  <si>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</si>
  <si>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</si>
  <si>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</si>
  <si>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</si>
  <si>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</si>
  <si>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</si>
  <si>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</si>
  <si>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</si>
  <si>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</si>
  <si>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</si>
  <si>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</si>
  <si>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</si>
  <si>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</si>
  <si>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</si>
  <si>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</si>
  <si>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</si>
  <si>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</si>
  <si>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</si>
  <si>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</si>
  <si>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</si>
  <si>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</si>
  <si>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</si>
  <si>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</si>
  <si>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</si>
  <si>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</si>
  <si>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</si>
  <si>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</si>
  <si>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</si>
  <si>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</si>
  <si>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</si>
  <si>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</si>
  <si>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</si>
  <si>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</si>
  <si>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</si>
  <si>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</si>
  <si>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</si>
  <si>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</si>
  <si>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</si>
  <si>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</si>
  <si>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</si>
  <si>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</si>
  <si>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</si>
  <si>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</si>
  <si>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</si>
  <si>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</si>
  <si>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</si>
  <si>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</si>
  <si>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</si>
  <si>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</si>
  <si>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</si>
  <si>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</si>
  <si>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</si>
  <si>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</si>
  <si>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</si>
  <si>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</si>
  <si>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</si>
  <si>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</si>
  <si>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</si>
  <si>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</si>
  <si>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</si>
  <si>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</si>
  <si>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</si>
  <si>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</si>
  <si>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</si>
  <si>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</si>
  <si>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</si>
  <si>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</si>
  <si>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</si>
  <si>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</si>
  <si>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</si>
  <si>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</si>
  <si>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</si>
  <si>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</si>
  <si>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</si>
  <si>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</si>
  <si>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</si>
  <si>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</si>
  <si>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</si>
  <si>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</si>
  <si>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</si>
  <si>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</si>
  <si>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</si>
  <si>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</si>
  <si>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</si>
  <si>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</si>
  <si>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</si>
  <si>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</si>
  <si>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</si>
  <si>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</si>
  <si>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</si>
  <si>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</si>
  <si>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</si>
  <si>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</si>
  <si>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</si>
  <si>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</si>
  <si>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</si>
  <si>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</si>
  <si>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</si>
  <si>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</si>
  <si>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</si>
  <si>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</si>
  <si>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</si>
  <si>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</si>
  <si>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</si>
  <si>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</si>
  <si>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</si>
  <si>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</si>
  <si>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</si>
  <si>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</si>
  <si>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</si>
  <si>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</si>
  <si>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</si>
  <si>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</si>
  <si>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</si>
  <si>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</si>
  <si>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</si>
  <si>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</si>
  <si>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</si>
  <si>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</si>
  <si>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</si>
  <si>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</si>
  <si>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</si>
  <si>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</si>
  <si>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</si>
  <si>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</si>
  <si>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</si>
  <si>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</si>
  <si>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</si>
  <si>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</si>
  <si>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</si>
  <si>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</si>
  <si>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</si>
  <si>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</si>
  <si>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</si>
  <si>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</si>
  <si>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</si>
  <si>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</si>
  <si>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</si>
  <si>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</si>
  <si>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</si>
  <si>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</si>
  <si>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</si>
  <si>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</si>
  <si>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</si>
  <si>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</si>
  <si>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</si>
  <si>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</si>
  <si>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</si>
  <si>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</si>
  <si>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</si>
  <si>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</si>
  <si>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</si>
  <si>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</si>
  <si>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</si>
  <si>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</si>
  <si>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</si>
  <si>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</si>
  <si>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</si>
  <si>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</si>
  <si>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</si>
  <si>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</si>
  <si>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</si>
  <si>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</si>
  <si>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</si>
  <si>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</si>
  <si>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</si>
  <si>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</si>
  <si>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</si>
  <si>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</si>
  <si>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</si>
  <si>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</si>
  <si>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</si>
  <si>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</si>
  <si>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</si>
  <si>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</si>
  <si>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</si>
  <si>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</si>
  <si>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</si>
  <si>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</si>
  <si>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</si>
  <si>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</si>
  <si>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</si>
  <si>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</si>
  <si>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</si>
  <si>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</si>
  <si>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</si>
  <si>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</si>
  <si>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</si>
  <si>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</si>
  <si>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</si>
  <si>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</si>
  <si>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</si>
  <si>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</si>
  <si>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</si>
  <si>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</si>
  <si>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</si>
  <si>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</si>
  <si>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</si>
  <si>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</si>
  <si>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</si>
  <si>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</si>
  <si>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</si>
  <si>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</si>
  <si>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</si>
  <si>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</si>
  <si>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</si>
  <si>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</si>
  <si>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</si>
  <si>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</si>
  <si>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</si>
  <si>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</si>
  <si>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</si>
  <si>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</si>
  <si>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</si>
  <si>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</si>
  <si>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</si>
  <si>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</si>
  <si>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</si>
  <si>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</si>
  <si>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</si>
  <si>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</si>
  <si>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</si>
  <si>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</si>
  <si>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</si>
  <si>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</si>
  <si>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</si>
  <si>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</si>
  <si>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</si>
  <si>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</si>
  <si>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</si>
  <si>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</si>
  <si>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</si>
  <si>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</si>
  <si>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</si>
  <si>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</si>
  <si>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</si>
  <si>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</si>
  <si>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</si>
  <si>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</si>
  <si>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</si>
  <si>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</si>
  <si>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</si>
  <si>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</si>
  <si>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</si>
  <si>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</si>
  <si>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</si>
  <si>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</si>
  <si>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</si>
  <si>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</si>
  <si>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</si>
  <si>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</si>
  <si>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</si>
  <si>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</si>
  <si>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</si>
  <si>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</si>
  <si>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</si>
  <si>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</si>
  <si>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</si>
  <si>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</si>
  <si>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</si>
  <si>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</si>
  <si>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</si>
  <si>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</si>
  <si>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</si>
  <si>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</si>
  <si>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</si>
  <si>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</si>
  <si>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</si>
  <si>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</si>
  <si>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</si>
  <si>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</si>
  <si>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</si>
  <si>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</si>
  <si>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</si>
  <si>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</si>
  <si>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</si>
  <si>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</si>
  <si>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</si>
  <si>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</si>
  <si>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</si>
  <si>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</si>
  <si>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</si>
  <si>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</si>
  <si>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</si>
  <si>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</si>
  <si>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</si>
  <si>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</si>
  <si>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</si>
  <si>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</si>
  <si>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</si>
  <si>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</si>
  <si>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</si>
  <si>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</si>
  <si>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</si>
  <si>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</si>
  <si>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</si>
  <si>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</si>
  <si>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</si>
  <si>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</si>
  <si>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</si>
  <si>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</si>
  <si>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</si>
  <si>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</si>
  <si>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</si>
  <si>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</si>
  <si>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</si>
  <si>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</si>
  <si>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</si>
  <si>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</si>
  <si>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</si>
  <si>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</si>
  <si>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</si>
  <si>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</si>
  <si>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</si>
  <si>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</si>
  <si>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</si>
  <si>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</si>
  <si>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</si>
  <si>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</si>
  <si>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</si>
  <si>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</si>
  <si>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</si>
  <si>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</si>
  <si>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</si>
  <si>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</si>
  <si>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</si>
  <si>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</si>
  <si>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</si>
  <si>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</si>
  <si>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</si>
  <si>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</si>
  <si>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</si>
  <si>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</si>
  <si>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</si>
  <si>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</si>
  <si>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</si>
  <si>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</si>
  <si>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</si>
  <si>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</si>
  <si>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</si>
  <si>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</si>
  <si>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</si>
  <si>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</si>
  <si>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</si>
  <si>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</si>
  <si>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</si>
  <si>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</si>
  <si>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</si>
  <si>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</si>
  <si>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</si>
  <si>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</si>
  <si>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</si>
  <si>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</si>
  <si>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</si>
  <si>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</si>
  <si>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</si>
  <si>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</si>
  <si>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</si>
  <si>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</si>
  <si>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</si>
  <si>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</si>
  <si>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</si>
  <si>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</si>
  <si>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</si>
  <si>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</si>
  <si>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</si>
  <si>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</si>
  <si>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</si>
  <si>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</si>
  <si>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</si>
  <si>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</si>
  <si>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</si>
  <si>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</si>
  <si>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</si>
  <si>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</si>
  <si>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</si>
  <si>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</si>
  <si>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</si>
  <si>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</si>
  <si>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</si>
  <si>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</si>
  <si>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</si>
  <si>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</si>
  <si>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</si>
  <si>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</si>
  <si>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</si>
  <si>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</si>
  <si>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</si>
  <si>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</si>
  <si>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</si>
  <si>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</si>
  <si>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</si>
  <si>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</si>
  <si>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</si>
  <si>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</si>
  <si>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</si>
  <si>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</si>
  <si>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</si>
  <si>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</si>
  <si>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</si>
  <si>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</si>
  <si>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</si>
  <si>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</si>
  <si>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</si>
  <si>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</si>
  <si>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</si>
  <si>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</si>
  <si>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</si>
  <si>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</si>
  <si>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</si>
  <si>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</si>
  <si>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</si>
  <si>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</si>
  <si>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</si>
  <si>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</si>
  <si>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</si>
  <si>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</si>
  <si>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</si>
  <si>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</si>
  <si>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</si>
  <si>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</si>
  <si>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</si>
  <si>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</si>
  <si>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</si>
  <si>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</si>
  <si>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</si>
  <si>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</si>
  <si>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</si>
  <si>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</si>
  <si>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</si>
  <si>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</si>
  <si>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</si>
  <si>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</si>
  <si>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</si>
  <si>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</si>
  <si>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</si>
  <si>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</si>
  <si>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</si>
  <si>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</si>
  <si>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</si>
  <si>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</si>
  <si>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</si>
  <si>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</si>
  <si>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</si>
  <si>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</si>
  <si>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</si>
  <si>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</si>
  <si>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</si>
  <si>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</si>
  <si>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</si>
  <si>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</si>
  <si>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</si>
  <si>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</si>
  <si>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</si>
  <si>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</si>
  <si>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</si>
  <si>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</si>
  <si>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</si>
  <si>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</si>
  <si>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</si>
  <si>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</si>
  <si>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</si>
  <si>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</si>
  <si>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</si>
  <si>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</si>
  <si>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</si>
  <si>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</si>
  <si>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</si>
  <si>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</si>
  <si>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</si>
  <si>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</si>
  <si>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</si>
  <si>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</si>
  <si>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</si>
  <si>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</si>
  <si>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</si>
  <si>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</si>
  <si>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</si>
  <si>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</si>
  <si>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</si>
  <si>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</si>
  <si>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</si>
  <si>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</si>
  <si>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</si>
  <si>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</si>
  <si>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</si>
  <si>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</si>
  <si>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</si>
  <si>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</si>
  <si>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</si>
  <si>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</si>
  <si>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</si>
  <si>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</si>
  <si>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</si>
  <si>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</si>
  <si>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</si>
  <si>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</si>
  <si>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</si>
  <si>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</si>
  <si>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</si>
  <si>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</si>
  <si>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</si>
  <si>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</si>
  <si>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</si>
  <si>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</si>
  <si>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</si>
  <si>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</si>
  <si>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</si>
  <si>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</si>
  <si>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</si>
  <si>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</si>
  <si>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</si>
  <si>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</si>
  <si>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</si>
  <si>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</si>
  <si>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</si>
  <si>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</si>
  <si>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</si>
  <si>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</si>
  <si>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</si>
  <si>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</si>
  <si>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</si>
  <si>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</si>
  <si>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</si>
  <si>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</si>
  <si>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</si>
  <si>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</si>
  <si>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</si>
  <si>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</si>
  <si>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</si>
  <si>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</si>
  <si>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</si>
  <si>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</si>
  <si>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</si>
  <si>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</si>
  <si>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</si>
  <si>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</si>
  <si>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</si>
  <si>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</si>
  <si>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</si>
  <si>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</si>
  <si>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</si>
  <si>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</si>
  <si>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</si>
  <si>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</si>
  <si>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</si>
  <si>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</si>
  <si>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</si>
  <si>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</si>
  <si>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</si>
  <si>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</si>
  <si>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</si>
  <si>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</si>
  <si>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</si>
  <si>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</si>
  <si>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</si>
  <si>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</si>
  <si>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</si>
  <si>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</si>
  <si>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</si>
  <si>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</si>
  <si>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</si>
  <si>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</si>
  <si>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</si>
  <si>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</si>
  <si>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</si>
  <si>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</si>
  <si>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</si>
  <si>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</si>
  <si>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</si>
  <si>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</si>
  <si>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</si>
  <si>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</si>
  <si>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</si>
  <si>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</si>
  <si>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</si>
  <si>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</si>
  <si>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</si>
  <si>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</si>
  <si>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</si>
  <si>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</si>
  <si>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</si>
  <si>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</si>
  <si>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</si>
  <si>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</si>
  <si>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</si>
  <si>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</si>
  <si>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</si>
  <si>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</si>
  <si>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</si>
  <si>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</si>
  <si>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</si>
  <si>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</si>
  <si>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</si>
  <si>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</si>
  <si>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</si>
  <si>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</si>
  <si>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</si>
  <si>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</si>
  <si>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</si>
  <si>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</si>
  <si>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</si>
  <si>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</si>
  <si>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</si>
  <si>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</si>
  <si>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</si>
  <si>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</si>
  <si>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</si>
  <si>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</si>
  <si>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</si>
  <si>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</si>
  <si>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</si>
  <si>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</si>
  <si>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</si>
  <si>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</si>
  <si>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</si>
  <si>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</si>
  <si>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</si>
  <si>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</si>
  <si>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</si>
  <si>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</si>
  <si>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</si>
  <si>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</si>
  <si>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</si>
  <si>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</si>
  <si>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</si>
  <si>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</si>
  <si>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</si>
  <si>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</si>
  <si>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</si>
  <si>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</si>
  <si>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</si>
  <si>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</si>
  <si>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</si>
  <si>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</si>
  <si>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</si>
  <si>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</si>
  <si>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</si>
  <si>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</si>
  <si>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</si>
  <si>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</si>
  <si>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</si>
  <si>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</si>
  <si>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</si>
  <si>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</si>
  <si>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</si>
  <si>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</si>
  <si>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</si>
  <si>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</si>
  <si>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</si>
  <si>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</si>
  <si>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</si>
  <si>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</si>
  <si>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</si>
  <si>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</si>
  <si>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</si>
  <si>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</si>
  <si>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</si>
  <si>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</si>
  <si>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</si>
  <si>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</si>
  <si>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</si>
  <si>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</si>
  <si>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</si>
  <si>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</si>
  <si>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</si>
  <si>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</si>
  <si>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</si>
  <si>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</si>
  <si>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</si>
  <si>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</si>
  <si>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</si>
  <si>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</si>
  <si>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</si>
  <si>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</si>
  <si>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</si>
  <si>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</si>
  <si>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</si>
  <si>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</si>
  <si>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</si>
  <si>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</si>
  <si>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</si>
  <si>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</si>
  <si>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</si>
  <si>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</si>
  <si>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</si>
  <si>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</si>
  <si>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</si>
  <si>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</si>
  <si>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</si>
  <si>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</si>
  <si>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</si>
  <si>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</si>
  <si>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</si>
  <si>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</si>
  <si>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</si>
  <si>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</si>
  <si>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</si>
  <si>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</si>
  <si>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</si>
  <si>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</si>
  <si>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</si>
  <si>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</si>
  <si>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</si>
  <si>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</si>
  <si>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</si>
  <si>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</si>
  <si>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</si>
  <si>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</si>
  <si>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</si>
  <si>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</si>
  <si>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</si>
  <si>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</si>
  <si>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</si>
  <si>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</si>
  <si>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</si>
  <si>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</si>
  <si>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</si>
  <si>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</si>
  <si>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</si>
  <si>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</si>
  <si>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</si>
  <si>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</si>
  <si>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</si>
  <si>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</si>
  <si>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</si>
  <si>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</si>
  <si>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</si>
  <si>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</si>
  <si>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</si>
  <si>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</si>
  <si>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</si>
  <si>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</si>
  <si>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</si>
  <si>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</si>
  <si>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</si>
  <si>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</si>
  <si>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</si>
  <si>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</si>
  <si>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</si>
  <si>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</si>
  <si>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</si>
  <si>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</si>
  <si>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</si>
  <si>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</si>
  <si>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</si>
  <si>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</si>
  <si>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</si>
  <si>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</si>
  <si>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</si>
  <si>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</si>
  <si>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</si>
  <si>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</si>
  <si>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</si>
  <si>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</si>
  <si>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</si>
  <si>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</si>
  <si>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</si>
  <si>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</si>
  <si>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</si>
  <si>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</si>
  <si>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</si>
  <si>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</si>
  <si>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</si>
  <si>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</si>
  <si>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</si>
  <si>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</si>
  <si>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</si>
  <si>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</si>
  <si>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</si>
  <si>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</si>
  <si>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</si>
  <si>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</si>
  <si>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</si>
  <si>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</si>
  <si>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</si>
  <si>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</si>
  <si>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</si>
  <si>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</si>
  <si>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</si>
  <si>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</si>
  <si>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</si>
  <si>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</si>
  <si>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</si>
  <si>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</si>
  <si>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</si>
  <si>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</si>
  <si>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</si>
  <si>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</si>
  <si>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</si>
  <si>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</si>
  <si>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</si>
  <si>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</si>
  <si>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</si>
  <si>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</si>
  <si>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</si>
  <si>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</si>
  <si>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</si>
  <si>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</si>
  <si>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</si>
  <si>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</si>
  <si>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</si>
  <si>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</si>
  <si>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</si>
  <si>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</si>
  <si>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</si>
  <si>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</si>
  <si>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</si>
  <si>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</si>
  <si>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</si>
  <si>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</si>
  <si>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</si>
  <si>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</si>
  <si>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</si>
  <si>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</si>
  <si>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</si>
  <si>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</si>
  <si>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</si>
  <si>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</si>
  <si>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</si>
  <si>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</si>
  <si>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</si>
  <si>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</si>
  <si>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</si>
  <si>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</si>
  <si>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</si>
  <si>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</si>
  <si>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</si>
  <si>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</si>
  <si>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</si>
  <si>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</si>
  <si>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</si>
  <si>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</si>
  <si>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</si>
  <si>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</si>
  <si>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</si>
  <si>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</si>
  <si>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</si>
  <si>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</si>
  <si>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</si>
  <si>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</si>
  <si>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</si>
  <si>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</si>
  <si>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</si>
  <si>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</si>
  <si>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</si>
  <si>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</si>
  <si>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</si>
  <si>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</si>
  <si>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</si>
  <si>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</si>
  <si>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</si>
  <si>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</si>
  <si>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</si>
  <si>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</si>
  <si>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</si>
  <si>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</si>
  <si>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</si>
  <si>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</si>
  <si>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</si>
  <si>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</si>
  <si>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</si>
  <si>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</si>
  <si>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</si>
  <si>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</si>
  <si>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</si>
  <si>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</si>
  <si>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</si>
  <si>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</si>
  <si>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</si>
  <si>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</si>
  <si>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</si>
  <si>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</si>
  <si>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</si>
  <si>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</si>
  <si>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</si>
  <si>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</si>
  <si>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</si>
  <si>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</si>
  <si>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</si>
  <si>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</si>
  <si>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</si>
  <si>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</si>
  <si>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</si>
  <si>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</si>
  <si>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</si>
  <si>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</si>
  <si>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</si>
  <si>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</si>
  <si>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</si>
  <si>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</si>
  <si>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</si>
  <si>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</si>
  <si>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</si>
  <si>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</si>
  <si>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</si>
  <si>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</si>
  <si>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</si>
  <si>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</si>
  <si>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</si>
  <si>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</si>
  <si>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</si>
  <si>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</si>
  <si>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</si>
  <si>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</si>
  <si>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</si>
  <si>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</si>
  <si>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</si>
  <si>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</si>
  <si>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</si>
  <si>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</si>
  <si>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</si>
  <si>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</si>
  <si>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</si>
  <si>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</si>
  <si>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</si>
  <si>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</si>
  <si>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</si>
  <si>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</si>
  <si>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</si>
  <si>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</si>
  <si>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</si>
  <si>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</si>
  <si>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</si>
  <si>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</si>
  <si>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</si>
  <si>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</si>
  <si>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</si>
  <si>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</si>
  <si>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</si>
  <si>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</si>
  <si>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</si>
  <si>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</si>
  <si>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</si>
  <si>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</si>
  <si>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</si>
  <si>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</si>
  <si>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</si>
  <si>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</si>
  <si>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</si>
  <si>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</si>
  <si>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</si>
  <si>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</si>
  <si>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</si>
  <si>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</si>
  <si>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</si>
  <si>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</si>
  <si>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</si>
  <si>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</si>
  <si>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</si>
  <si>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</si>
  <si>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</si>
  <si>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</si>
  <si>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</si>
  <si>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</si>
  <si>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</si>
  <si>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</si>
  <si>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</si>
  <si>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</si>
  <si>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</si>
  <si>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</si>
  <si>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</si>
  <si>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</si>
  <si>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</si>
  <si>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</si>
  <si>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</si>
  <si>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</si>
  <si>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</si>
  <si>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</si>
  <si>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</si>
  <si>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</si>
  <si>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</si>
  <si>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</si>
  <si>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</si>
  <si>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</si>
  <si>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</si>
  <si>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</si>
  <si>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</si>
  <si>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</si>
  <si>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</si>
  <si>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</si>
  <si>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</si>
  <si>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</si>
  <si>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</si>
  <si>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</si>
  <si>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</si>
  <si>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</si>
  <si>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</si>
  <si>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</si>
  <si>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</si>
  <si>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</si>
  <si>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</si>
  <si>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</si>
  <si>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</si>
  <si>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</si>
  <si>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</si>
  <si>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</si>
  <si>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</si>
  <si>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</si>
  <si>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</si>
  <si>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</si>
  <si>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</si>
  <si>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</si>
  <si>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</si>
  <si>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</si>
  <si>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</si>
  <si>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</si>
  <si>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</si>
  <si>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</si>
  <si>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</si>
  <si>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</si>
  <si>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</si>
  <si>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</si>
  <si>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</si>
  <si>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</si>
  <si>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</si>
  <si>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</si>
  <si>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</si>
  <si>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</si>
  <si>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</si>
  <si>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</si>
  <si>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</si>
  <si>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</si>
  <si>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</si>
  <si>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</si>
  <si>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</si>
  <si>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</si>
  <si>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</si>
  <si>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</si>
  <si>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</si>
  <si>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</si>
  <si>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</si>
  <si>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</si>
  <si>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</si>
  <si>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</si>
  <si>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</si>
  <si>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</si>
  <si>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</si>
  <si>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</si>
  <si>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</si>
  <si>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</si>
  <si>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</si>
  <si>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</si>
  <si>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</si>
  <si>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</si>
  <si>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</si>
  <si>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</si>
  <si>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</si>
  <si>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</si>
  <si>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</si>
  <si>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</si>
  <si>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</si>
  <si>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</si>
  <si>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</si>
  <si>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</si>
  <si>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</si>
  <si>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</si>
  <si>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</si>
  <si>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</si>
  <si>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</si>
  <si>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</si>
  <si>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</si>
  <si>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</si>
  <si>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</si>
  <si>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</si>
  <si>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</si>
  <si>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</si>
  <si>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</si>
  <si>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</si>
  <si>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</si>
  <si>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</si>
  <si>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</si>
  <si>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</si>
  <si>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</si>
  <si>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</si>
  <si>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</si>
  <si>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</si>
  <si>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</si>
  <si>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</si>
  <si>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</si>
  <si>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</si>
  <si>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</si>
  <si>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</si>
  <si>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</si>
  <si>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</si>
  <si>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</si>
  <si>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</si>
  <si>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</si>
  <si>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</si>
  <si>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</si>
  <si>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</si>
  <si>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</si>
  <si>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</si>
  <si>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</si>
  <si>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</si>
  <si>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</si>
  <si>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</si>
  <si>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</si>
  <si>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</si>
  <si>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</si>
  <si>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</si>
  <si>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</si>
  <si>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</si>
  <si>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</si>
  <si>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</si>
  <si>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</si>
  <si>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</si>
  <si>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</si>
  <si>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</si>
  <si>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</si>
  <si>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</si>
  <si>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</si>
  <si>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</si>
  <si>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</si>
  <si>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</si>
  <si>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</si>
  <si>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</si>
  <si>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</si>
  <si>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</si>
  <si>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</si>
  <si>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</si>
  <si>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</si>
  <si>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</si>
  <si>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</si>
  <si>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</si>
  <si>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</si>
  <si>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</si>
  <si>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</si>
  <si>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</si>
  <si>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</si>
  <si>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</si>
  <si>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</si>
  <si>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</si>
  <si>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</si>
  <si>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</si>
  <si>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</si>
  <si>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</si>
  <si>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</si>
  <si>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</si>
  <si>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</si>
  <si>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</si>
  <si>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</si>
  <si>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</si>
  <si>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</si>
  <si>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</si>
  <si>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</si>
  <si>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</si>
  <si>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</si>
  <si>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</si>
  <si>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</si>
  <si>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</si>
  <si>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</si>
  <si>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</si>
  <si>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</si>
  <si>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</si>
  <si>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</si>
  <si>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</si>
  <si>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</si>
  <si>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</si>
  <si>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</si>
  <si>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</si>
  <si>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</si>
  <si>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</si>
  <si>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</si>
  <si>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</si>
  <si>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</si>
  <si>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</si>
  <si>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</si>
  <si>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</si>
  <si>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</si>
  <si>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</si>
  <si>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</si>
  <si>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</si>
  <si>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</si>
  <si>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</si>
  <si>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</si>
  <si>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</si>
  <si>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</si>
  <si>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</si>
  <si>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</si>
  <si>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</si>
  <si>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</si>
  <si>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</si>
  <si>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</si>
  <si>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</si>
  <si>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</si>
  <si>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</si>
  <si>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</si>
  <si>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</si>
  <si>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</si>
  <si>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</si>
  <si>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</si>
  <si>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</si>
  <si>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</si>
  <si>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</si>
  <si>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</si>
  <si>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</si>
  <si>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</si>
  <si>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</si>
  <si>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</si>
  <si>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</si>
  <si>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</si>
  <si>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</si>
  <si>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</si>
  <si>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</si>
  <si>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</si>
  <si>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</si>
  <si>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</si>
  <si>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</si>
  <si>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</si>
  <si>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</si>
  <si>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</si>
  <si>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</si>
  <si>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</si>
  <si>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</si>
  <si>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</si>
  <si>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</si>
  <si>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</si>
  <si>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</si>
  <si>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</si>
  <si>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</si>
  <si>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</si>
  <si>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</si>
  <si>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</si>
  <si>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</si>
  <si>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</si>
  <si>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</si>
  <si>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</si>
  <si>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</si>
  <si>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</si>
  <si>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</si>
  <si>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</si>
  <si>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</si>
  <si>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</si>
  <si>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</si>
  <si>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</si>
  <si>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</si>
  <si>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</si>
  <si>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</si>
  <si>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</si>
  <si>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</si>
  <si>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</si>
  <si>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</si>
  <si>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</si>
  <si>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</si>
  <si>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</si>
  <si>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</si>
  <si>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</si>
  <si>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</si>
  <si>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</si>
  <si>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</si>
  <si>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</si>
  <si>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</si>
  <si>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</si>
  <si>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</si>
  <si>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</si>
  <si>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</si>
  <si>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</si>
  <si>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</si>
  <si>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</si>
  <si>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</si>
  <si>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</si>
  <si>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</si>
  <si>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</si>
  <si>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</si>
  <si>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</si>
  <si>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</si>
  <si>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</si>
  <si>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</si>
  <si>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</si>
  <si>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</si>
  <si>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</si>
  <si>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</si>
  <si>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</si>
  <si>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</si>
  <si>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</si>
  <si>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</si>
  <si>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</si>
  <si>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</si>
  <si>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</si>
  <si>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</si>
  <si>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</si>
  <si>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</si>
  <si>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</si>
  <si>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</si>
  <si>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</si>
  <si>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</si>
  <si>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</si>
  <si>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</si>
  <si>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</si>
  <si>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</si>
  <si>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</si>
  <si>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</si>
  <si>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</si>
  <si>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</si>
  <si>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</si>
  <si>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</si>
  <si>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</si>
  <si>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</si>
  <si>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</si>
  <si>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</si>
  <si>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</si>
  <si>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</si>
  <si>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</si>
  <si>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</si>
  <si>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</si>
  <si>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</si>
  <si>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</si>
  <si>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</si>
  <si>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</si>
  <si>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</si>
  <si>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</si>
  <si>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</si>
  <si>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</si>
  <si>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</si>
  <si>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</si>
  <si>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</si>
  <si>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</si>
  <si>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</si>
  <si>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</si>
  <si>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</si>
  <si>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</si>
  <si>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</si>
  <si>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</si>
  <si>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</si>
  <si>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</si>
  <si>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</si>
  <si>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</si>
  <si>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</si>
  <si>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</si>
  <si>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</si>
  <si>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</si>
  <si>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</si>
  <si>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</si>
  <si>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</si>
  <si>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</si>
  <si>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</si>
  <si>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</si>
  <si>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</si>
  <si>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</si>
  <si>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</si>
  <si>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</si>
  <si>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</si>
  <si>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</si>
  <si>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</si>
  <si>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</si>
  <si>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</si>
  <si>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</si>
  <si>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</si>
  <si>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</si>
  <si>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</si>
  <si>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</si>
  <si>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</si>
  <si>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</si>
  <si>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</si>
  <si>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</si>
  <si>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</si>
  <si>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</si>
  <si>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</si>
  <si>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</si>
  <si>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</si>
  <si>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</si>
  <si>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</si>
  <si>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</si>
  <si>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</si>
  <si>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</si>
  <si>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</si>
  <si>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</si>
  <si>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</si>
  <si>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</si>
  <si>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</si>
  <si>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</si>
  <si>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</si>
  <si>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</si>
  <si>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</si>
  <si>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</si>
  <si>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</si>
  <si>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</si>
  <si>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</si>
  <si>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</si>
  <si>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</si>
  <si>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</si>
  <si>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</si>
  <si>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</si>
  <si>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</si>
  <si>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</si>
  <si>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</si>
  <si>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</si>
  <si>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</si>
  <si>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</si>
  <si>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</si>
  <si>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</si>
  <si>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</si>
  <si>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</si>
  <si>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</si>
  <si>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</si>
  <si>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</si>
  <si>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</si>
  <si>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</si>
  <si>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</si>
  <si>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</si>
  <si>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</si>
  <si>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</si>
  <si>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</si>
  <si>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</si>
  <si>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</si>
  <si>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</si>
  <si>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</si>
  <si>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</si>
  <si>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</si>
  <si>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</si>
  <si>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</si>
  <si>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</si>
  <si>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</si>
  <si>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</si>
  <si>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</si>
  <si>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</si>
  <si>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</si>
  <si>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</si>
  <si>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</si>
  <si>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</si>
  <si>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</si>
  <si>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</si>
  <si>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</si>
  <si>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</si>
  <si>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</si>
  <si>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</si>
  <si>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</si>
  <si>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</si>
  <si>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</si>
  <si>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</si>
  <si>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</si>
  <si>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</si>
  <si>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</si>
  <si>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</si>
  <si>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</si>
  <si>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</si>
  <si>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</si>
  <si>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</si>
  <si>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</si>
  <si>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</si>
  <si>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</si>
  <si>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</si>
  <si>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</si>
  <si>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</si>
  <si>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</si>
  <si>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</si>
  <si>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</si>
  <si>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</si>
  <si>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</si>
  <si>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</si>
  <si>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</si>
  <si>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</si>
  <si>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</si>
  <si>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</si>
  <si>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</si>
  <si>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</si>
  <si>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</si>
  <si>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</si>
  <si>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</si>
  <si>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</si>
  <si>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</si>
  <si>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</si>
  <si>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</si>
  <si>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</si>
  <si>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</si>
  <si>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</si>
  <si>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</si>
  <si>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</si>
  <si>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</si>
  <si>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</si>
  <si>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</si>
  <si>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</si>
  <si>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</si>
  <si>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</si>
  <si>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</si>
  <si>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</si>
  <si>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</si>
  <si>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</si>
  <si>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</si>
  <si>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</si>
  <si>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</si>
  <si>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</si>
  <si>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</si>
  <si>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</si>
  <si>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</si>
  <si>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</si>
  <si>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</si>
  <si>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</si>
  <si>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</si>
  <si>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</si>
  <si>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</si>
  <si>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</si>
  <si>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</si>
  <si>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</si>
  <si>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</si>
  <si>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</si>
  <si>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</si>
  <si>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</si>
  <si>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</si>
  <si>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</si>
  <si>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</si>
  <si>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</si>
  <si>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</si>
  <si>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</si>
  <si>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</si>
  <si>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</si>
  <si>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</si>
  <si>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</si>
  <si>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</si>
  <si>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</si>
  <si>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</si>
  <si>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</si>
  <si>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</si>
  <si>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</si>
  <si>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</si>
  <si>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</si>
  <si>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</si>
  <si>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</si>
  <si>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</si>
  <si>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</si>
  <si>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</si>
  <si>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</si>
  <si>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</si>
  <si>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</si>
  <si>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</si>
  <si>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</si>
  <si>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</si>
  <si>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</si>
  <si>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</si>
  <si>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</si>
  <si>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</si>
  <si>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</si>
  <si>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</si>
  <si>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</si>
  <si>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</si>
  <si>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</si>
  <si>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</si>
  <si>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</si>
  <si>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</si>
  <si>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</si>
  <si>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</si>
  <si>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</si>
  <si>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</si>
  <si>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</si>
  <si>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</si>
  <si>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</si>
  <si>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</si>
  <si>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</si>
  <si>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</si>
  <si>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</si>
  <si>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</si>
  <si>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</si>
  <si>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</si>
  <si>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</si>
  <si>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</si>
  <si>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</si>
  <si>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</si>
  <si>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</si>
  <si>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</si>
  <si>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</si>
  <si>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</si>
  <si>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</si>
  <si>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</si>
  <si>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</si>
  <si>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</si>
  <si>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</si>
  <si>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</si>
  <si>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</si>
  <si>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</si>
  <si>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</si>
  <si>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</si>
  <si>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</si>
  <si>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</si>
  <si>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</si>
  <si>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</si>
  <si>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</si>
  <si>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</si>
  <si>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</si>
  <si>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</si>
  <si>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</si>
  <si>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</si>
  <si>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</si>
  <si>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</si>
  <si>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</si>
  <si>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</si>
  <si>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</si>
  <si>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</si>
  <si>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</si>
  <si>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</si>
  <si>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</si>
  <si>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</si>
  <si>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</si>
  <si>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</si>
  <si>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</si>
  <si>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</si>
  <si>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</si>
  <si>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</si>
  <si>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</si>
  <si>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</si>
  <si>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</si>
  <si>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</si>
  <si>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</si>
  <si>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</si>
  <si>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</si>
  <si>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</si>
  <si>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</si>
  <si>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</si>
  <si>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</si>
  <si>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</si>
  <si>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</si>
  <si>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</si>
  <si>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</si>
  <si>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</si>
  <si>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</si>
  <si>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</si>
  <si>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</si>
  <si>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</si>
  <si>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</si>
  <si>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</si>
  <si>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</si>
  <si>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</si>
  <si>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</si>
  <si>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</si>
  <si>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</si>
  <si>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</si>
  <si>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</si>
  <si>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</si>
  <si>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</si>
  <si>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</si>
  <si>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</si>
  <si>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</si>
  <si>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</si>
  <si>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</si>
  <si>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</si>
  <si>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</si>
  <si>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</si>
  <si>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</si>
  <si>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</si>
  <si>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</si>
  <si>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</si>
  <si>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</si>
  <si>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</si>
  <si>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</si>
  <si>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</si>
  <si>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</si>
  <si>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</si>
  <si>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</si>
  <si>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</si>
  <si>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</si>
  <si>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</si>
  <si>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</si>
  <si>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</si>
  <si>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</si>
  <si>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</si>
  <si>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</si>
  <si>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</si>
  <si>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</si>
  <si>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</si>
  <si>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</si>
  <si>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</si>
  <si>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</si>
  <si>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</si>
  <si>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</si>
  <si>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</si>
  <si>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</si>
  <si>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</si>
  <si>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</si>
  <si>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</si>
  <si>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</si>
  <si>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</si>
  <si>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</si>
  <si>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</si>
  <si>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</si>
  <si>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</si>
  <si>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</si>
  <si>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</si>
  <si>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</si>
  <si>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</si>
  <si>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</si>
  <si>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</si>
  <si>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</si>
  <si>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</si>
  <si>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</si>
  <si>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</si>
  <si>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</si>
  <si>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</si>
  <si>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</si>
  <si>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</si>
  <si>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</si>
  <si>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</si>
  <si>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</si>
  <si>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</si>
  <si>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</si>
  <si>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</si>
  <si>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</si>
  <si>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</si>
  <si>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</si>
  <si>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</si>
  <si>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</si>
  <si>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</si>
  <si>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</si>
  <si>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</si>
  <si>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</si>
  <si>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</si>
  <si>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</si>
  <si>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</si>
  <si>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</si>
  <si>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</si>
  <si>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</si>
  <si>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</si>
  <si>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</si>
  <si>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</si>
  <si>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</si>
  <si>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</si>
  <si>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</si>
  <si>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</si>
  <si>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</si>
  <si>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</si>
  <si>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</si>
  <si>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</si>
  <si>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</si>
  <si>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</si>
  <si>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</si>
  <si>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</si>
  <si>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</si>
  <si>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</si>
  <si>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</si>
  <si>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</si>
  <si>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</si>
  <si>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</si>
  <si>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</si>
  <si>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</si>
  <si>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</si>
  <si>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</si>
  <si>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</si>
  <si>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</si>
  <si>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</si>
  <si>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</si>
  <si>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</si>
  <si>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</si>
  <si>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</si>
  <si>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</si>
  <si>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</si>
  <si>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</si>
  <si>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</si>
  <si>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</si>
  <si>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</si>
  <si>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</si>
  <si>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</si>
  <si>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</si>
  <si>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</si>
  <si>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</si>
  <si>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</si>
  <si>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</si>
  <si>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</si>
  <si>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</si>
  <si>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</si>
  <si>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</si>
  <si>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</si>
  <si>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</si>
  <si>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</si>
  <si>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</si>
  <si>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</si>
  <si>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</si>
  <si>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</si>
  <si>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</si>
  <si>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</si>
  <si>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</si>
  <si>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</si>
  <si>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</si>
  <si>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</si>
  <si>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</si>
  <si>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</si>
  <si>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</si>
  <si>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</si>
  <si>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</si>
  <si>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</si>
  <si>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</si>
  <si>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</si>
  <si>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</si>
  <si>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</si>
  <si>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</si>
  <si>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</si>
  <si>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</si>
  <si>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</si>
  <si>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</si>
  <si>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</si>
  <si>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</si>
  <si>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</si>
  <si>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</si>
  <si>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</si>
  <si>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</si>
  <si>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</si>
  <si>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</si>
  <si>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</si>
  <si>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</si>
  <si>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</si>
  <si>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</si>
  <si>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</si>
  <si>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</si>
  <si>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</si>
  <si>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</si>
  <si>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</si>
  <si>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</si>
  <si>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</si>
  <si>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</si>
  <si>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</si>
  <si>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</si>
  <si>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</si>
  <si>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</si>
  <si>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</si>
  <si>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</si>
  <si>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</si>
  <si>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</si>
  <si>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</si>
  <si>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</si>
  <si>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</si>
  <si>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</si>
  <si>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</si>
  <si>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</si>
  <si>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</si>
  <si>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</si>
  <si>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</si>
  <si>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</si>
  <si>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</si>
  <si>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</si>
  <si>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</si>
  <si>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</si>
  <si>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</si>
  <si>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</si>
  <si>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</si>
  <si>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</si>
  <si>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</si>
  <si>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</si>
  <si>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</si>
  <si>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</si>
  <si>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</si>
  <si>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</si>
  <si>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</si>
  <si>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</si>
  <si>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</si>
  <si>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</si>
  <si>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</si>
  <si>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</si>
  <si>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</si>
  <si>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</si>
  <si>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</si>
  <si>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</si>
  <si>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</si>
  <si>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</si>
  <si>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</si>
  <si>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</si>
  <si>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</si>
  <si>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</si>
  <si>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</si>
  <si>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</si>
  <si>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</si>
  <si>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</si>
  <si>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</si>
  <si>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</si>
  <si>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</si>
  <si>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</si>
  <si>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</si>
  <si>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</si>
  <si>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</si>
  <si>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</si>
  <si>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</si>
  <si>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</si>
  <si>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</si>
  <si>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</si>
  <si>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</si>
  <si>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</si>
  <si>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</si>
  <si>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</si>
  <si>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</si>
  <si>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</si>
  <si>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</si>
  <si>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</si>
  <si>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</si>
  <si>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</si>
  <si>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</si>
  <si>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</si>
  <si>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</si>
  <si>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</si>
  <si>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</si>
  <si>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</si>
  <si>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</si>
  <si>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</si>
  <si>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</si>
  <si>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</si>
  <si>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</si>
  <si>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</si>
  <si>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</si>
  <si>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</si>
  <si>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</si>
  <si>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</si>
  <si>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</si>
  <si>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</si>
  <si>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</si>
  <si>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</si>
  <si>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</si>
  <si>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</si>
  <si>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</si>
  <si>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</si>
  <si>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</si>
  <si>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</si>
  <si>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</si>
  <si>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</si>
  <si>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</si>
  <si>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</si>
  <si>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</si>
  <si>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</si>
  <si>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</si>
  <si>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</si>
  <si>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</si>
  <si>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</si>
  <si>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</si>
  <si>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</si>
  <si>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</si>
  <si>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</si>
  <si>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</si>
  <si>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</si>
  <si>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</si>
  <si>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</si>
  <si>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</si>
  <si>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</si>
  <si>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</si>
  <si>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</si>
  <si>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</si>
  <si>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</si>
  <si>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</si>
  <si>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</si>
  <si>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</si>
  <si>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</si>
  <si>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</si>
  <si>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</si>
  <si>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</si>
  <si>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</si>
  <si>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</si>
  <si>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</si>
  <si>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</si>
  <si>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</si>
  <si>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</si>
  <si>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</si>
  <si>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</si>
  <si>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</si>
  <si>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</si>
  <si>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</si>
  <si>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</si>
  <si>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</si>
  <si>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</si>
  <si>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</si>
  <si>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</si>
  <si>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</si>
  <si>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</si>
  <si>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</si>
  <si>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</si>
  <si>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</si>
  <si>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</si>
  <si>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</si>
  <si>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</si>
  <si>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</si>
  <si>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</si>
  <si>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</si>
  <si>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</si>
  <si>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</si>
  <si>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</si>
  <si>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</si>
  <si>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</si>
  <si>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</si>
  <si>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</si>
  <si>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</si>
  <si>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</si>
  <si>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</si>
  <si>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</si>
  <si>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</si>
  <si>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</si>
  <si>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</si>
  <si>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</si>
  <si>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</si>
  <si>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</si>
  <si>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</si>
  <si>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</si>
  <si>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</si>
  <si>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</si>
  <si>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</si>
  <si>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</si>
  <si>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</si>
  <si>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</si>
  <si>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</si>
  <si>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</si>
  <si>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</si>
  <si>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</si>
  <si>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</si>
  <si>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</si>
  <si>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</si>
  <si>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</si>
  <si>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</si>
  <si>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</si>
  <si>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</si>
  <si>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</si>
  <si>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</si>
  <si>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</si>
  <si>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</si>
  <si>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</si>
  <si>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</si>
  <si>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</si>
  <si>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</si>
  <si>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</si>
  <si>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</si>
  <si>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</si>
  <si>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</si>
  <si>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</si>
  <si>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</si>
  <si>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</si>
  <si>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</si>
  <si>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</si>
  <si>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</si>
  <si>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</si>
  <si>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</si>
  <si>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</si>
  <si>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</si>
  <si>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</si>
  <si>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</si>
  <si>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</si>
  <si>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</si>
  <si>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</si>
  <si>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</si>
  <si>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</si>
  <si>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</si>
  <si>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</si>
  <si>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</si>
  <si>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</si>
  <si>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</si>
  <si>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</si>
  <si>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</si>
  <si>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</si>
  <si>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</si>
  <si>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</si>
  <si>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</si>
  <si>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</si>
  <si>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</si>
  <si>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</si>
  <si>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</si>
  <si>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</si>
  <si>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</si>
  <si>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</si>
  <si>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</si>
  <si>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</si>
  <si>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</si>
  <si>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</si>
  <si>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</si>
  <si>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</si>
  <si>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</si>
  <si>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</si>
  <si>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</si>
  <si>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</si>
  <si>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</si>
  <si>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</si>
  <si>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</si>
  <si>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</si>
  <si>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</si>
  <si>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</si>
  <si>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</si>
  <si>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</si>
  <si>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</si>
  <si>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</si>
  <si>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</si>
  <si>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</si>
  <si>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</si>
  <si>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</si>
  <si>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</si>
  <si>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</si>
  <si>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</si>
  <si>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</si>
  <si>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</si>
  <si>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</si>
  <si>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</si>
  <si>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</si>
  <si>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</si>
  <si>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</si>
  <si>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</si>
  <si>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</si>
  <si>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</si>
  <si>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</si>
  <si>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</si>
  <si>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</si>
  <si>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</si>
  <si>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</si>
  <si>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</si>
  <si>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</si>
  <si>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</si>
  <si>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</si>
  <si>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</si>
  <si>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</si>
  <si>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</si>
  <si>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</si>
  <si>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</si>
  <si>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</si>
  <si>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</si>
  <si>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</si>
  <si>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</si>
  <si>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</si>
  <si>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</si>
  <si>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</si>
  <si>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</si>
  <si>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</si>
  <si>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</si>
  <si>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</si>
  <si>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</si>
  <si>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</si>
  <si>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</si>
  <si>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</si>
  <si>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</si>
  <si>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</si>
  <si>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</si>
  <si>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</si>
  <si>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</si>
  <si>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</si>
  <si>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</si>
  <si>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</si>
  <si>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</si>
  <si>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</si>
  <si>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</si>
  <si>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</si>
  <si>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</si>
  <si>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</si>
  <si>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</si>
  <si>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</si>
  <si>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</si>
  <si>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</si>
  <si>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</si>
  <si>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</si>
  <si>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</si>
  <si>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</si>
  <si>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</si>
  <si>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</si>
  <si>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</si>
  <si>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</si>
  <si>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</si>
  <si>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</si>
  <si>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</si>
  <si>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</si>
  <si>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</si>
  <si>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</si>
  <si>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</si>
  <si>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</si>
  <si>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</si>
  <si>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</si>
  <si>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</si>
  <si>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</si>
  <si>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</si>
  <si>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</si>
  <si>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</si>
  <si>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</si>
  <si>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</si>
  <si>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</si>
  <si>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</si>
  <si>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</si>
  <si>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</si>
  <si>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</si>
  <si>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</si>
  <si>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</si>
  <si>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</si>
  <si>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</si>
  <si>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</si>
  <si>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</si>
  <si>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</si>
  <si>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</si>
  <si>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</si>
  <si>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</si>
  <si>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</si>
  <si>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</si>
  <si>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</si>
  <si>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</si>
  <si>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</si>
  <si>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</si>
  <si>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</si>
  <si>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</si>
  <si>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</si>
  <si>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</si>
  <si>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</si>
  <si>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</si>
  <si>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</si>
  <si>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</si>
  <si>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</si>
  <si>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</si>
  <si>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</si>
  <si>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</si>
  <si>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</si>
  <si>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</si>
  <si>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</si>
  <si>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</si>
  <si>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</si>
  <si>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</si>
  <si>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</si>
  <si>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</si>
  <si>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</si>
  <si>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</si>
  <si>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</si>
  <si>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</si>
  <si>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</si>
  <si>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</si>
  <si>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</si>
  <si>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</si>
  <si>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</si>
  <si>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</si>
  <si>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</si>
  <si>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</si>
  <si>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</si>
  <si>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</si>
  <si>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</si>
  <si>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</si>
  <si>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</si>
  <si>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</si>
  <si>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</si>
  <si>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</si>
  <si>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</si>
  <si>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</si>
  <si>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</si>
  <si>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</si>
  <si>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</si>
  <si>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</si>
  <si>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</si>
  <si>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</si>
  <si>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</si>
  <si>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</si>
  <si>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</si>
  <si>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</si>
  <si>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</si>
  <si>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</si>
  <si>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</si>
  <si>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</si>
  <si>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</si>
  <si>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</si>
  <si>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</si>
  <si>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</si>
  <si>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</si>
  <si>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</si>
  <si>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</si>
  <si>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</si>
  <si>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</si>
  <si>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</si>
  <si>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</si>
  <si>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</si>
  <si>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</si>
  <si>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</si>
  <si>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</si>
  <si>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</si>
  <si>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</si>
  <si>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</si>
  <si>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</si>
  <si>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</si>
  <si>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</si>
  <si>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</si>
  <si>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</si>
  <si>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</si>
  <si>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</si>
  <si>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</si>
  <si>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</si>
  <si>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</si>
  <si>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</si>
  <si>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</si>
  <si>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</si>
  <si>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</si>
  <si>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</si>
  <si>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</si>
  <si>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</si>
  <si>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</si>
  <si>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</si>
  <si>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</si>
  <si>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</si>
  <si>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</si>
  <si>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</si>
  <si>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</si>
  <si>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</si>
  <si>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</si>
  <si>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</si>
  <si>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</si>
  <si>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</si>
  <si>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</si>
  <si>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</si>
  <si>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</si>
  <si>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</si>
  <si>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</si>
  <si>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</si>
  <si>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</si>
  <si>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</si>
  <si>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</si>
  <si>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</si>
  <si>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</si>
  <si>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</si>
  <si>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</si>
  <si>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</si>
  <si>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</si>
  <si>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</si>
  <si>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</si>
  <si>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</si>
  <si>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</si>
  <si>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</si>
  <si>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</si>
  <si>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</si>
  <si>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</si>
  <si>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</si>
  <si>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</si>
  <si>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</si>
  <si>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</si>
  <si>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</si>
  <si>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</si>
  <si>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</si>
  <si>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</si>
  <si>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</si>
  <si>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</si>
  <si>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</si>
  <si>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</si>
  <si>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</si>
  <si>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</si>
  <si>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</si>
  <si>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</si>
  <si>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</si>
  <si>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</si>
  <si>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</si>
  <si>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</si>
  <si>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</si>
  <si>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</si>
  <si>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</si>
  <si>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</si>
  <si>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</si>
  <si>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</si>
  <si>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</si>
  <si>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</si>
  <si>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</si>
  <si>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</si>
  <si>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</si>
  <si>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</si>
  <si>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</si>
  <si>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</si>
  <si>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</si>
  <si>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</si>
  <si>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</si>
  <si>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</si>
  <si>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</si>
  <si>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</si>
  <si>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</si>
  <si>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</si>
  <si>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</si>
  <si>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</si>
  <si>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</si>
  <si>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</si>
  <si>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</si>
  <si>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</si>
  <si>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</si>
  <si>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</si>
  <si>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</si>
  <si>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</si>
  <si>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</si>
  <si>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</si>
  <si>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</si>
  <si>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</si>
  <si>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</si>
  <si>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</si>
  <si>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</si>
  <si>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</si>
  <si>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</si>
  <si>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</si>
  <si>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</si>
  <si>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</si>
  <si>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</si>
  <si>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</si>
  <si>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</si>
  <si>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</si>
  <si>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</si>
  <si>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</si>
  <si>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</si>
  <si>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</si>
  <si>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</si>
  <si>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</si>
  <si>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</si>
  <si>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</si>
  <si>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</si>
  <si>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</si>
  <si>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</si>
  <si>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</si>
  <si>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</si>
  <si>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</si>
  <si>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</si>
  <si>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</si>
  <si>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</si>
  <si>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</si>
  <si>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</si>
  <si>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</si>
  <si>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</si>
  <si>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</si>
  <si>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</si>
  <si>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</si>
  <si>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</si>
  <si>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</si>
  <si>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</si>
  <si>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</si>
  <si>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</si>
  <si>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</si>
  <si>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</si>
  <si>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</si>
  <si>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</si>
  <si>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</si>
  <si>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</si>
  <si>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</si>
  <si>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</si>
  <si>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</si>
  <si>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</si>
  <si>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</si>
  <si>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</si>
  <si>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</si>
  <si>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</si>
  <si>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</si>
  <si>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</si>
  <si>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</si>
  <si>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</si>
  <si>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</si>
  <si>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</si>
  <si>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</si>
  <si>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</si>
  <si>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</si>
  <si>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</si>
  <si>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</si>
  <si>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</si>
  <si>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</si>
  <si>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</si>
  <si>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</si>
  <si>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</si>
  <si>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</si>
  <si>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</si>
  <si>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</si>
  <si>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</si>
  <si>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</si>
  <si>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</si>
  <si>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</si>
  <si>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</si>
  <si>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</si>
  <si>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</si>
  <si>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</si>
  <si>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</si>
  <si>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</si>
  <si>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</si>
  <si>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</si>
  <si>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</si>
  <si>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</si>
  <si>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</si>
  <si>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</si>
  <si>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</si>
  <si>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</si>
  <si>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</si>
  <si>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</si>
  <si>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</si>
  <si>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</si>
  <si>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</si>
  <si>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</si>
  <si>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</si>
  <si>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</si>
  <si>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</si>
  <si>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</si>
  <si>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</si>
  <si>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</si>
  <si>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</si>
  <si>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</si>
  <si>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</si>
  <si>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</si>
  <si>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</si>
  <si>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</si>
  <si>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</si>
  <si>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</si>
  <si>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</si>
  <si>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</si>
  <si>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</si>
  <si>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</si>
  <si>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</si>
  <si>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</si>
  <si>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</si>
  <si>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</si>
  <si>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</si>
  <si>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</si>
  <si>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</si>
  <si>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</si>
  <si>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</si>
  <si>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</si>
  <si>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</si>
  <si>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</si>
  <si>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</si>
  <si>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</si>
  <si>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</si>
  <si>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</si>
  <si>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</si>
  <si>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</si>
  <si>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</si>
  <si>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</si>
  <si>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</si>
  <si>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</si>
  <si>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</si>
  <si>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</si>
  <si>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</si>
  <si>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</si>
  <si>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</si>
  <si>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</si>
  <si>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</si>
  <si>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</si>
  <si>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</si>
  <si>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</si>
  <si>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</si>
  <si>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</si>
  <si>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</si>
  <si>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</si>
  <si>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</si>
  <si>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</si>
  <si>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</si>
  <si>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</si>
  <si>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</si>
  <si>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</si>
  <si>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</si>
  <si>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</si>
  <si>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</si>
  <si>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</si>
  <si>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</si>
  <si>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</si>
  <si>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</si>
  <si>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</si>
  <si>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</si>
  <si>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</si>
  <si>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</si>
  <si>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</si>
  <si>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</si>
  <si>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</si>
  <si>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</si>
  <si>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</si>
  <si>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</si>
  <si>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</si>
  <si>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</si>
  <si>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</si>
  <si>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</si>
  <si>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</si>
  <si>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</si>
  <si>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</si>
  <si>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</si>
  <si>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</si>
  <si>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</si>
  <si>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</si>
  <si>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</si>
  <si>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</si>
  <si>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</si>
  <si>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</si>
  <si>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</si>
  <si>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</si>
  <si>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</si>
  <si>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</si>
  <si>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</si>
  <si>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</si>
  <si>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</si>
  <si>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</si>
  <si>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</si>
  <si>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</si>
  <si>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</si>
  <si>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</si>
  <si>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</si>
  <si>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</si>
  <si>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</si>
  <si>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</si>
  <si>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</si>
  <si>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</si>
  <si>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</si>
  <si>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</si>
  <si>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</si>
  <si>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</si>
  <si>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</si>
  <si>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</si>
  <si>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</si>
  <si>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</si>
  <si>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</si>
  <si>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</si>
  <si>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</si>
  <si>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</si>
  <si>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</si>
  <si>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</si>
  <si>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</si>
  <si>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</si>
  <si>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</si>
  <si>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</si>
  <si>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</si>
  <si>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</si>
  <si>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</si>
  <si>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</si>
  <si>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</si>
  <si>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</si>
  <si>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</si>
  <si>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</si>
  <si>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</si>
  <si>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</si>
  <si>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</si>
  <si>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</si>
  <si>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</si>
  <si>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</si>
  <si>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</si>
  <si>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</si>
  <si>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</si>
  <si>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</si>
  <si>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</si>
  <si>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</si>
  <si>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</si>
  <si>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</si>
  <si>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</si>
  <si>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</si>
  <si>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</si>
  <si>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</si>
  <si>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</si>
  <si>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</si>
  <si>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</si>
  <si>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</si>
  <si>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</si>
  <si>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</si>
  <si>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</si>
  <si>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</si>
  <si>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</si>
  <si>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</si>
  <si>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</si>
  <si>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</si>
  <si>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</si>
  <si>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</si>
  <si>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</si>
  <si>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</si>
  <si>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</si>
  <si>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</si>
  <si>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</si>
  <si>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</si>
  <si>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</si>
  <si>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</si>
  <si>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</si>
  <si>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</si>
  <si>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</si>
  <si>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</si>
  <si>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</si>
  <si>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</si>
  <si>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</si>
  <si>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</si>
  <si>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</si>
  <si>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</si>
  <si>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</si>
  <si>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</si>
  <si>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</si>
  <si>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</si>
  <si>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</si>
  <si>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</si>
  <si>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</si>
  <si>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</si>
  <si>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</si>
  <si>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</si>
  <si>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</si>
  <si>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</si>
  <si>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</si>
  <si>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</si>
  <si>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</si>
  <si>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</si>
  <si>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</si>
  <si>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</si>
  <si>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</si>
  <si>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</si>
  <si>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</si>
  <si>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</si>
  <si>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</si>
  <si>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</si>
  <si>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</si>
  <si>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</si>
  <si>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</si>
  <si>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</si>
  <si>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</si>
  <si>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</si>
  <si>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</si>
  <si>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</si>
  <si>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</si>
  <si>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</si>
  <si>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</si>
  <si>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</si>
  <si>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</si>
  <si>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</si>
  <si>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</si>
  <si>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</si>
  <si>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</si>
  <si>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</si>
  <si>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</si>
  <si>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</si>
  <si>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</si>
  <si>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</si>
  <si>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</si>
  <si>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</si>
  <si>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</si>
  <si>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</si>
  <si>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</si>
  <si>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</si>
  <si>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</si>
  <si>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</si>
  <si>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</si>
  <si>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</si>
  <si>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</si>
  <si>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</si>
  <si>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</si>
  <si>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</si>
  <si>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</si>
  <si>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</si>
  <si>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</si>
  <si>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</si>
  <si>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</si>
  <si>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</si>
  <si>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</si>
  <si>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</si>
  <si>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</si>
  <si>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</si>
  <si>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</si>
  <si>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</si>
  <si>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</si>
  <si>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</si>
  <si>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</si>
  <si>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</si>
  <si>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</si>
  <si>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</si>
  <si>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</si>
  <si>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</si>
  <si>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</si>
  <si>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</si>
  <si>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</si>
  <si>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</si>
  <si>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</si>
  <si>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</si>
  <si>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</si>
  <si>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</si>
  <si>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</si>
  <si>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</si>
  <si>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</si>
  <si>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</si>
  <si>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</si>
  <si>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</si>
  <si>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</si>
  <si>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</si>
  <si>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</si>
  <si>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</si>
  <si>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</si>
  <si>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</si>
  <si>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</si>
  <si>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</si>
  <si>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</si>
  <si>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</si>
  <si>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</si>
  <si>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</si>
  <si>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</si>
  <si>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</si>
  <si>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</si>
  <si>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</si>
  <si>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</si>
  <si>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</si>
  <si>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</si>
  <si>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</si>
  <si>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</si>
  <si>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</si>
  <si>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</si>
  <si>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</si>
  <si>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</si>
  <si>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</si>
  <si>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</si>
  <si>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</si>
  <si>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</si>
  <si>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</si>
  <si>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</si>
  <si>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</si>
  <si>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</si>
  <si>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</si>
  <si>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</si>
  <si>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</si>
  <si>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</si>
  <si>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</si>
  <si>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</si>
  <si>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</si>
  <si>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</si>
  <si>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</si>
  <si>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</si>
  <si>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</si>
  <si>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</si>
  <si>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</si>
  <si>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</si>
  <si>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</si>
  <si>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</si>
  <si>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</si>
  <si>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</si>
  <si>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</si>
  <si>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</si>
  <si>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</si>
  <si>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</si>
  <si>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</si>
  <si>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</si>
  <si>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</si>
  <si>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</si>
  <si>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</si>
  <si>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</si>
  <si>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</si>
  <si>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</si>
  <si>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</si>
  <si>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</si>
  <si>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</si>
  <si>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</si>
  <si>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</si>
  <si>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</si>
  <si>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</si>
  <si>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</si>
  <si>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</si>
  <si>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</si>
  <si>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</si>
  <si>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</si>
  <si>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</si>
  <si>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</si>
  <si>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</si>
  <si>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</si>
  <si>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</si>
  <si>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</si>
  <si>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</si>
  <si>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</si>
  <si>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</si>
  <si>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</si>
  <si>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</si>
  <si>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</si>
  <si>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</si>
  <si>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</si>
  <si>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</si>
  <si>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</si>
  <si>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</si>
  <si>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</si>
  <si>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</si>
  <si>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</si>
  <si>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</si>
  <si>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</si>
  <si>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</si>
  <si>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</si>
  <si>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</si>
  <si>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</si>
  <si>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</si>
  <si>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</si>
  <si>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</si>
  <si>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</si>
  <si>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</si>
  <si>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</si>
  <si>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</si>
  <si>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</si>
  <si>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</si>
  <si>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</si>
  <si>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</si>
  <si>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</si>
  <si>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</si>
  <si>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</si>
  <si>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</si>
  <si>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</si>
  <si>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</si>
  <si>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</si>
  <si>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</si>
  <si>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</si>
  <si>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</si>
  <si>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</si>
  <si>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</si>
  <si>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</si>
  <si>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</si>
  <si>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</si>
  <si>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</si>
  <si>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</si>
  <si>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</si>
  <si>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</si>
  <si>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</si>
  <si>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</si>
  <si>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</si>
  <si>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</si>
  <si>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</si>
  <si>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</si>
  <si>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</si>
  <si>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</si>
  <si>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</si>
  <si>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</si>
  <si>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</si>
  <si>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</si>
  <si>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</si>
  <si>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</si>
  <si>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</si>
  <si>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</si>
  <si>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</si>
  <si>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</si>
  <si>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</si>
  <si>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</si>
  <si>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</si>
  <si>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</si>
  <si>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</si>
  <si>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</si>
  <si>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</si>
  <si>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</si>
  <si>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</si>
  <si>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</si>
  <si>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</si>
  <si>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</si>
  <si>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</si>
  <si>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</si>
  <si>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</si>
  <si>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</si>
  <si>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</si>
  <si>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</si>
  <si>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</si>
  <si>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</si>
  <si>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</si>
  <si>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</si>
  <si>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</si>
  <si>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</si>
  <si>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</si>
  <si>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</si>
  <si>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</si>
  <si>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</si>
  <si>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</si>
  <si>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</si>
  <si>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</si>
  <si>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</si>
  <si>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</si>
  <si>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</si>
  <si>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</si>
  <si>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</si>
  <si>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</si>
  <si>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</si>
  <si>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</si>
  <si>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</si>
  <si>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</si>
  <si>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</si>
  <si>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</si>
  <si>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</si>
  <si>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</si>
  <si>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</si>
  <si>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</si>
  <si>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</si>
  <si>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</si>
  <si>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</si>
  <si>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</si>
  <si>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</si>
  <si>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</si>
  <si>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</si>
  <si>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</si>
  <si>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</si>
  <si>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</si>
  <si>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</si>
  <si>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</si>
  <si>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</si>
  <si>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</si>
  <si>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</si>
  <si>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</si>
  <si>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</si>
  <si>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</si>
  <si>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</si>
  <si>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</si>
  <si>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</si>
  <si>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</si>
  <si>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</si>
  <si>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</si>
  <si>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</si>
  <si>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</si>
  <si>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</si>
  <si>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</si>
  <si>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</si>
  <si>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</si>
  <si>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</si>
  <si>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</si>
  <si>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</si>
  <si>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</si>
  <si>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</si>
  <si>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</si>
  <si>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</si>
  <si>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</si>
  <si>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</si>
  <si>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</si>
  <si>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</si>
  <si>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</si>
  <si>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</si>
  <si>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</si>
  <si>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</si>
  <si>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</si>
  <si>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</si>
  <si>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</si>
  <si>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</si>
  <si>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</si>
  <si>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</si>
  <si>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</si>
  <si>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</si>
  <si>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</si>
  <si>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</si>
  <si>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</si>
  <si>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</si>
  <si>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</si>
  <si>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</si>
  <si>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</si>
  <si>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</si>
  <si>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</si>
  <si>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</si>
  <si>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</si>
  <si>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</si>
  <si>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</si>
  <si>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</si>
  <si>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</si>
  <si>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</si>
  <si>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</si>
  <si>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</si>
  <si>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</si>
  <si>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</si>
  <si>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</si>
  <si>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</si>
  <si>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</si>
  <si>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</si>
  <si>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</si>
  <si>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</si>
  <si>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</si>
  <si>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</si>
  <si>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</si>
  <si>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</si>
  <si>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</si>
  <si>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</si>
  <si>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</si>
  <si>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</si>
  <si>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</si>
  <si>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</si>
  <si>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</si>
  <si>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</si>
  <si>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</si>
  <si>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</si>
  <si>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</si>
  <si>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</si>
  <si>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</si>
  <si>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</si>
  <si>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</si>
  <si>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</si>
  <si>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</si>
  <si>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</si>
  <si>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</si>
  <si>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</si>
  <si>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</si>
  <si>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</si>
  <si>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</si>
  <si>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</si>
  <si>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</si>
  <si>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</si>
  <si>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</si>
  <si>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</si>
  <si>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</si>
  <si>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</si>
  <si>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</si>
  <si>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</si>
  <si>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</si>
  <si>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</si>
  <si>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</si>
  <si>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</si>
  <si>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</si>
  <si>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</si>
  <si>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</si>
  <si>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</si>
  <si>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</si>
  <si>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</si>
  <si>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</si>
  <si>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</si>
  <si>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</si>
  <si>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</si>
  <si>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</si>
  <si>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</si>
  <si>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</si>
  <si>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</si>
  <si>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</si>
  <si>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</si>
  <si>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</si>
  <si>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</si>
  <si>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</si>
  <si>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</si>
  <si>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</si>
  <si>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</si>
  <si>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</si>
  <si>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</si>
  <si>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</si>
  <si>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</si>
  <si>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</si>
  <si>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</si>
  <si>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</si>
  <si>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</si>
  <si>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</si>
  <si>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</si>
  <si>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</si>
  <si>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</si>
  <si>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</si>
  <si>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</si>
  <si>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</si>
  <si>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</si>
  <si>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</si>
  <si>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</si>
  <si>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</si>
  <si>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</si>
  <si>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</si>
  <si>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</si>
  <si>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</si>
  <si>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</si>
  <si>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</si>
  <si>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</si>
  <si>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</si>
  <si>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</si>
  <si>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</si>
  <si>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</si>
  <si>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</si>
  <si>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</si>
  <si>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</si>
  <si>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</si>
  <si>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</si>
  <si>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</si>
  <si>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</si>
  <si>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</si>
  <si>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</si>
  <si>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</si>
  <si>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</si>
  <si>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</si>
  <si>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</si>
  <si>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</si>
  <si>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</si>
  <si>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</si>
  <si>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</si>
  <si>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</si>
  <si>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</si>
  <si>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</si>
  <si>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</si>
  <si>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</si>
  <si>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</si>
  <si>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</si>
  <si>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</si>
  <si>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</si>
  <si>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</si>
  <si>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</si>
  <si>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</si>
  <si>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</si>
  <si>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</si>
  <si>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</si>
  <si>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</si>
  <si>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</si>
  <si>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</si>
  <si>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</si>
  <si>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</si>
  <si>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</si>
  <si>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</si>
  <si>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</si>
  <si>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</si>
  <si>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</si>
  <si>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</si>
  <si>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</si>
  <si>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</si>
  <si>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</si>
  <si>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</si>
  <si>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</si>
  <si>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</si>
  <si>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</si>
  <si>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</si>
  <si>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</si>
  <si>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</si>
  <si>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</si>
  <si>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</si>
  <si>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</si>
  <si>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</si>
  <si>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</si>
  <si>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</si>
  <si>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</si>
  <si>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</si>
  <si>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</si>
  <si>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</si>
  <si>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</si>
  <si>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</si>
  <si>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</si>
  <si>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</si>
  <si>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</si>
  <si>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</si>
  <si>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</si>
  <si>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</si>
  <si>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</si>
  <si>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</si>
  <si>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</si>
  <si>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</si>
  <si>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</si>
  <si>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</si>
  <si>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</si>
  <si>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</si>
  <si>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</si>
  <si>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</si>
  <si>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</si>
  <si>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</si>
  <si>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</si>
  <si>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</si>
  <si>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</si>
  <si>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</si>
  <si>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</si>
  <si>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</si>
  <si>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</si>
  <si>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</si>
  <si>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</si>
  <si>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</si>
  <si>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</si>
  <si>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</si>
  <si>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</si>
  <si>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</si>
  <si>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</si>
  <si>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</si>
  <si>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</si>
  <si>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</si>
  <si>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</si>
  <si>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</si>
  <si>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</si>
  <si>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</si>
  <si>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</si>
  <si>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</si>
  <si>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</si>
  <si>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</si>
  <si>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</si>
  <si>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</si>
  <si>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</si>
  <si>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</si>
  <si>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</si>
  <si>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</si>
  <si>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</si>
  <si>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</si>
  <si>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</si>
  <si>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</si>
  <si>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</si>
  <si>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</si>
  <si>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</si>
  <si>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</si>
  <si>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</si>
  <si>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</si>
  <si>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</si>
  <si>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</si>
  <si>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</si>
  <si>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</si>
  <si>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</si>
  <si>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</si>
  <si>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</si>
  <si>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</si>
  <si>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</si>
  <si>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</si>
  <si>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</si>
  <si>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</si>
  <si>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</si>
  <si>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</si>
  <si>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</si>
  <si>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</si>
  <si>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</si>
  <si>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</si>
  <si>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</si>
  <si>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</si>
  <si>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</si>
  <si>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</si>
  <si>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</si>
  <si>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</si>
  <si>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</si>
  <si>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</si>
  <si>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</si>
  <si>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</si>
  <si>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</si>
  <si>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</si>
  <si>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</si>
  <si>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</si>
  <si>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</si>
  <si>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</si>
  <si>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</si>
  <si>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</si>
  <si>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</si>
  <si>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</si>
  <si>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</si>
  <si>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</si>
  <si>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</si>
  <si>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</si>
  <si>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</si>
  <si>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</si>
  <si>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</si>
  <si>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</si>
  <si>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</si>
  <si>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</si>
  <si>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</si>
  <si>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</si>
  <si>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</si>
  <si>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</si>
  <si>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</si>
  <si>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</si>
  <si>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</si>
  <si>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</si>
  <si>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</si>
  <si>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</si>
  <si>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</si>
  <si>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</si>
  <si>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</si>
  <si>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</si>
  <si>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</si>
  <si>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</si>
  <si>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</si>
  <si>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</si>
  <si>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</si>
  <si>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</si>
  <si>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</si>
  <si>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</si>
  <si>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</si>
  <si>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</si>
  <si>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</si>
  <si>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</si>
  <si>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</si>
  <si>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</si>
  <si>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</si>
  <si>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</si>
  <si>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</si>
  <si>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</si>
  <si>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</si>
  <si>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</si>
  <si>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</si>
  <si>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</si>
  <si>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</si>
  <si>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</si>
  <si>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</si>
  <si>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</si>
  <si>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</si>
  <si>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</si>
  <si>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</si>
  <si>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</si>
  <si>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</si>
  <si>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</si>
  <si>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</si>
  <si>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</si>
  <si>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</si>
  <si>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</si>
  <si>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</si>
  <si>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</si>
  <si>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</si>
  <si>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</si>
  <si>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</si>
  <si>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</si>
  <si>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</si>
  <si>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</si>
  <si>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</si>
  <si>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</si>
  <si>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</si>
  <si>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</si>
  <si>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</si>
  <si>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</si>
  <si>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</si>
  <si>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</si>
  <si>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</si>
  <si>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</si>
  <si>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</si>
  <si>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</si>
  <si>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</si>
  <si>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</si>
  <si>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</si>
  <si>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</si>
  <si>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</si>
  <si>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</si>
  <si>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</si>
  <si>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</si>
  <si>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</si>
  <si>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</si>
  <si>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</si>
  <si>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</si>
  <si>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</si>
  <si>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</si>
  <si>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</si>
  <si>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</si>
  <si>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</si>
  <si>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</si>
  <si>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</si>
  <si>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</si>
  <si>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</si>
  <si>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</si>
  <si>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</si>
  <si>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</si>
  <si>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</si>
  <si>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</si>
  <si>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</si>
  <si>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</si>
  <si>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</si>
  <si>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</si>
  <si>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</si>
  <si>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</si>
  <si>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</si>
  <si>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</si>
  <si>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</si>
  <si>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</si>
  <si>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</si>
  <si>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</si>
  <si>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</si>
  <si>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</si>
  <si>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</si>
  <si>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</si>
  <si>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</si>
  <si>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</si>
  <si>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</si>
  <si>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</si>
  <si>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</si>
  <si>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</si>
  <si>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</si>
  <si>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</si>
  <si>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</si>
  <si>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</si>
  <si>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</si>
  <si>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</si>
  <si>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</si>
  <si>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</si>
  <si>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</si>
  <si>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</si>
  <si>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</si>
  <si>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</si>
  <si>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</si>
  <si>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</si>
  <si>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</si>
  <si>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</si>
  <si>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</si>
  <si>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</si>
  <si>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</si>
  <si>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</si>
  <si>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</si>
  <si>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</si>
  <si>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</si>
  <si>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</si>
  <si>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</si>
  <si>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</si>
  <si>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</si>
  <si>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</si>
  <si>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</si>
  <si>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</si>
  <si>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</si>
  <si>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</si>
  <si>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</si>
  <si>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</si>
  <si>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</si>
  <si>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</si>
  <si>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</si>
  <si>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</si>
  <si>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</si>
  <si>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</si>
  <si>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</si>
  <si>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</si>
  <si>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</si>
  <si>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</si>
  <si>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</si>
  <si>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</si>
  <si>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</si>
  <si>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</si>
  <si>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</si>
  <si>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</si>
  <si>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</si>
  <si>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</si>
  <si>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</si>
  <si>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</si>
  <si>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</si>
  <si>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</si>
  <si>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</si>
  <si>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</si>
  <si>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</si>
  <si>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</si>
  <si>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</si>
  <si>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</si>
  <si>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</si>
  <si>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</si>
  <si>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</si>
  <si>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</si>
  <si>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</si>
  <si>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</si>
  <si>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</si>
  <si>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</si>
  <si>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</si>
  <si>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</si>
  <si>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</si>
  <si>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</si>
  <si>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</si>
  <si>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</si>
  <si>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</si>
  <si>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</si>
  <si>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</si>
  <si>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</si>
  <si>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</si>
  <si>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</si>
  <si>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</si>
  <si>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</si>
  <si>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</si>
  <si>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</si>
  <si>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</si>
  <si>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</si>
  <si>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</si>
  <si>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</si>
  <si>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</si>
  <si>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</si>
  <si>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</si>
  <si>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</si>
  <si>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</si>
  <si>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</si>
  <si>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</si>
  <si>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</si>
  <si>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</si>
  <si>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</si>
  <si>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</si>
  <si>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</si>
  <si>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</si>
  <si>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</si>
  <si>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</si>
  <si>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</si>
  <si>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</si>
  <si>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</si>
  <si>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</si>
  <si>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</si>
  <si>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</si>
  <si>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</si>
  <si>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</si>
  <si>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</si>
  <si>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</si>
  <si>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</si>
  <si>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</si>
  <si>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</si>
  <si>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</si>
  <si>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</si>
  <si>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</si>
  <si>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</si>
  <si>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</si>
  <si>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</si>
  <si>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</si>
  <si>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</si>
  <si>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</si>
  <si>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</si>
  <si>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</si>
  <si>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</si>
  <si>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</si>
  <si>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</si>
  <si>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</si>
  <si>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</si>
  <si>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</si>
  <si>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</si>
  <si>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</si>
  <si>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</si>
  <si>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</si>
  <si>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</si>
  <si>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</si>
  <si>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</si>
  <si>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</si>
  <si>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</si>
  <si>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</si>
  <si>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</si>
  <si>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</si>
  <si>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</si>
  <si>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</si>
  <si>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</si>
  <si>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</si>
  <si>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</si>
  <si>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</si>
  <si>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</si>
  <si>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</si>
  <si>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</si>
  <si>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</si>
  <si>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</si>
  <si>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</si>
  <si>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</si>
  <si>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</si>
  <si>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</si>
  <si>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</si>
  <si>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</si>
  <si>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</si>
  <si>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</si>
  <si>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</si>
  <si>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</si>
  <si>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</si>
  <si>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</si>
  <si>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</si>
  <si>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</si>
  <si>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</si>
  <si>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</si>
  <si>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</si>
  <si>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</si>
  <si>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</si>
  <si>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</si>
  <si>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</si>
  <si>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</si>
  <si>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</si>
  <si>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</si>
  <si>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</si>
  <si>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</si>
  <si>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</si>
  <si>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</si>
  <si>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</si>
  <si>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</si>
  <si>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</si>
  <si>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</si>
  <si>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</si>
  <si>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</si>
  <si>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</si>
  <si>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</si>
  <si>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</si>
  <si>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</si>
  <si>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</si>
  <si>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</si>
  <si>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</si>
  <si>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</si>
  <si>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</si>
  <si>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</si>
  <si>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</si>
  <si>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</si>
  <si>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</si>
  <si>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</si>
  <si>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</si>
  <si>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</si>
  <si>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</si>
  <si>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</si>
  <si>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</si>
  <si>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</si>
  <si>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</si>
  <si>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</si>
  <si>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</si>
  <si>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</si>
  <si>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</si>
  <si>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</si>
  <si>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</si>
  <si>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</si>
  <si>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</si>
  <si>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</si>
  <si>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</si>
  <si>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</si>
  <si>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</si>
  <si>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</si>
  <si>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</si>
  <si>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</si>
  <si>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</si>
  <si>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</si>
  <si>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</si>
  <si>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</si>
  <si>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</si>
  <si>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</si>
  <si>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</si>
  <si>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</si>
  <si>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</si>
  <si>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</si>
  <si>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</si>
  <si>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</si>
  <si>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</si>
  <si>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</si>
  <si>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</si>
  <si>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</si>
  <si>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</si>
  <si>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</si>
  <si>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</si>
  <si>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</si>
  <si>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</si>
  <si>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</si>
  <si>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</si>
  <si>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</si>
  <si>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</si>
  <si>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</si>
  <si>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</si>
  <si>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</si>
  <si>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</si>
  <si>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</si>
  <si>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</si>
  <si>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</si>
  <si>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</si>
  <si>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</si>
  <si>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</si>
  <si>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</si>
  <si>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</si>
  <si>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</si>
  <si>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</si>
  <si>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</si>
  <si>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</si>
  <si>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</si>
  <si>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</si>
  <si>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</si>
  <si>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</si>
  <si>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</si>
  <si>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</si>
  <si>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</si>
  <si>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</si>
  <si>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</si>
  <si>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</si>
  <si>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</si>
  <si>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</si>
  <si>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</si>
  <si>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</si>
  <si>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</si>
  <si>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</si>
  <si>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</si>
  <si>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</si>
  <si>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</si>
  <si>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</si>
  <si>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</si>
  <si>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</si>
  <si>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</si>
  <si>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</si>
  <si>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</si>
  <si>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</si>
  <si>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</si>
  <si>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</si>
  <si>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</si>
  <si>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</si>
  <si>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</si>
  <si>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</si>
  <si>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</si>
  <si>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</si>
  <si>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</si>
  <si>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</si>
  <si>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</si>
  <si>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</si>
  <si>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</si>
  <si>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</si>
  <si>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</si>
  <si>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</si>
  <si>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</si>
  <si>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</si>
  <si>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</si>
  <si>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</si>
  <si>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</si>
  <si>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</si>
  <si>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</si>
  <si>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</si>
  <si>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</si>
  <si>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</si>
  <si>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</si>
  <si>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</si>
  <si>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</si>
  <si>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</si>
  <si>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</si>
  <si>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</si>
  <si>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</si>
  <si>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</si>
  <si>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</si>
  <si>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</si>
  <si>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</si>
  <si>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</si>
  <si>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</si>
  <si>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</si>
  <si>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</si>
  <si>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</si>
  <si>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</si>
  <si>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</si>
  <si>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</si>
  <si>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</si>
  <si>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</si>
  <si>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</si>
  <si>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</si>
  <si>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</si>
  <si>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</si>
  <si>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</si>
  <si>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</si>
  <si>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</si>
  <si>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</si>
  <si>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</si>
  <si>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</si>
  <si>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</si>
  <si>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</si>
  <si>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</si>
  <si>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</si>
  <si>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</si>
  <si>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</si>
  <si>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</si>
  <si>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</si>
  <si>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</si>
  <si>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</si>
  <si>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</si>
  <si>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</si>
  <si>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</si>
  <si>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</si>
  <si>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</si>
  <si>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</si>
  <si>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</si>
  <si>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</si>
  <si>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</si>
  <si>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</si>
  <si>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</si>
  <si>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</si>
  <si>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</si>
  <si>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</si>
  <si>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</si>
  <si>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</si>
  <si>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</si>
  <si>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</si>
  <si>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</si>
  <si>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</si>
  <si>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</si>
  <si>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</si>
  <si>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</si>
  <si>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</si>
  <si>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</si>
  <si>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</si>
  <si>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</si>
  <si>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</si>
  <si>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</si>
  <si>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</si>
  <si>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</si>
  <si>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</si>
  <si>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</si>
  <si>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</si>
  <si>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</si>
  <si>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</si>
  <si>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</si>
  <si>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</si>
  <si>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</si>
  <si>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</si>
  <si>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</si>
  <si>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</si>
  <si>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</si>
  <si>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</si>
  <si>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</si>
  <si>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</si>
  <si>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</si>
  <si>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</si>
  <si>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</si>
  <si>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</si>
  <si>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</si>
  <si>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</si>
  <si>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</si>
  <si>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</si>
  <si>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</si>
  <si>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</si>
  <si>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</si>
  <si>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</si>
  <si>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</si>
  <si>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</si>
  <si>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</si>
  <si>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</si>
  <si>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</si>
  <si>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</si>
  <si>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</si>
  <si>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</si>
  <si>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</si>
  <si>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</si>
  <si>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</si>
  <si>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</si>
  <si>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</si>
  <si>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</si>
  <si>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</si>
  <si>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</si>
  <si>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</si>
  <si>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</si>
  <si>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</si>
  <si>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</si>
  <si>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</si>
  <si>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</si>
  <si>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</si>
  <si>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</si>
  <si>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</si>
  <si>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</si>
  <si>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</si>
  <si>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</si>
  <si>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</si>
  <si>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</si>
  <si>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</si>
  <si>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</si>
  <si>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</si>
  <si>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</si>
  <si>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</si>
  <si>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</si>
  <si>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</si>
  <si>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</si>
  <si>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</si>
  <si>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</si>
  <si>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</si>
  <si>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</si>
  <si>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</si>
  <si>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</si>
  <si>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</si>
  <si>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</si>
  <si>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</si>
  <si>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</si>
  <si>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</si>
  <si>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</si>
  <si>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</si>
  <si>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</si>
  <si>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</si>
  <si>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</si>
  <si>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</si>
  <si>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</si>
  <si>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</si>
  <si>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</si>
  <si>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</si>
  <si>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</si>
  <si>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</si>
  <si>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</si>
  <si>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</si>
  <si>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</si>
  <si>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</si>
  <si>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</si>
  <si>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</si>
  <si>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</si>
  <si>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</si>
  <si>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</si>
  <si>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</si>
  <si>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</si>
  <si>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</si>
  <si>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</si>
  <si>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</si>
  <si>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</si>
  <si>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</si>
  <si>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</si>
  <si>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</si>
  <si>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</si>
  <si>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</si>
  <si>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</si>
  <si>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</si>
  <si>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</si>
  <si>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</si>
  <si>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</si>
  <si>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</si>
  <si>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</si>
  <si>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</si>
  <si>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</si>
  <si>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</si>
  <si>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</si>
  <si>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</si>
  <si>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</si>
  <si>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</si>
  <si>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</si>
  <si>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</si>
  <si>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</si>
  <si>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</si>
  <si>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</si>
  <si>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</si>
  <si>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</si>
  <si>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</si>
  <si>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</si>
  <si>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</si>
  <si>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</si>
  <si>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</si>
  <si>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</si>
  <si>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</si>
  <si>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</si>
  <si>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</si>
  <si>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</si>
  <si>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</si>
  <si>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</si>
  <si>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</si>
  <si>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</si>
  <si>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</si>
  <si>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</si>
  <si>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</si>
  <si>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</si>
  <si>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</si>
  <si>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</si>
  <si>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</si>
  <si>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</si>
  <si>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</si>
  <si>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</si>
  <si>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</si>
  <si>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</si>
  <si>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</si>
  <si>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</si>
  <si>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</si>
  <si>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</si>
  <si>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</si>
  <si>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</si>
  <si>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</si>
  <si>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</si>
  <si>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</si>
  <si>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</si>
  <si>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</si>
  <si>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</si>
  <si>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</si>
  <si>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</si>
  <si>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</si>
  <si>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</si>
  <si>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</si>
  <si>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</si>
  <si>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</si>
  <si>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</si>
  <si>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</si>
  <si>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</si>
  <si>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</si>
  <si>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</si>
  <si>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</si>
  <si>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</si>
  <si>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</si>
  <si>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</si>
  <si>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</si>
  <si>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</si>
  <si>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</si>
  <si>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</si>
  <si>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</si>
  <si>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</si>
  <si>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</si>
  <si>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</si>
  <si>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</si>
  <si>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</si>
  <si>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</si>
  <si>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</si>
  <si>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</si>
  <si>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</si>
  <si>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</si>
  <si>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</si>
  <si>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</si>
  <si>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</si>
  <si>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</si>
  <si>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</si>
  <si>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</si>
  <si>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</si>
  <si>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</si>
  <si>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</si>
  <si>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</si>
  <si>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</si>
  <si>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</si>
  <si>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</si>
  <si>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</si>
  <si>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</si>
  <si>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</si>
  <si>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</si>
  <si>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</si>
  <si>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</si>
  <si>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</si>
  <si>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</si>
  <si>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</si>
  <si>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</si>
  <si>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</si>
  <si>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</si>
  <si>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</si>
  <si>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</si>
  <si>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</si>
  <si>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</si>
  <si>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</si>
  <si>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</si>
  <si>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</si>
  <si>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</si>
  <si>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</si>
  <si>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</si>
  <si>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</si>
  <si>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</si>
  <si>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</si>
  <si>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</si>
  <si>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</si>
  <si>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</si>
  <si>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</si>
  <si>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</si>
  <si>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</si>
  <si>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</si>
  <si>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</si>
  <si>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</si>
  <si>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</si>
  <si>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</si>
  <si>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</si>
  <si>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</si>
  <si>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</si>
  <si>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</si>
  <si>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</si>
  <si>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</si>
  <si>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</si>
  <si>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</si>
  <si>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</si>
  <si>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</si>
  <si>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</si>
  <si>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</si>
  <si>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</si>
  <si>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</si>
  <si>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</si>
  <si>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</si>
  <si>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</si>
  <si>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</si>
  <si>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</si>
  <si>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</si>
  <si>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</si>
  <si>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</si>
  <si>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</si>
  <si>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</si>
  <si>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</si>
  <si>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</si>
  <si>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</si>
  <si>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</si>
  <si>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</si>
  <si>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</si>
  <si>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</si>
  <si>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</si>
  <si>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</si>
  <si>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</si>
  <si>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</si>
  <si>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</si>
  <si>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</si>
  <si>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</si>
  <si>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</si>
  <si>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</si>
  <si>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</si>
  <si>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</si>
  <si>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</si>
  <si>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</si>
  <si>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</si>
  <si>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</si>
  <si>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</si>
  <si>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</si>
  <si>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</si>
  <si>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</si>
  <si>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</si>
  <si>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</si>
  <si>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</si>
  <si>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</si>
  <si>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</si>
  <si>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</si>
  <si>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</si>
  <si>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</si>
  <si>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</si>
  <si>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</si>
  <si>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</si>
  <si>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</si>
  <si>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</si>
  <si>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</si>
  <si>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</si>
  <si>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</si>
  <si>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</si>
  <si>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</si>
  <si>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</si>
  <si>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</si>
  <si>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</si>
  <si>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</si>
  <si>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</si>
  <si>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</si>
  <si>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</si>
  <si>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</si>
  <si>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</si>
  <si>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</si>
  <si>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</si>
  <si>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</si>
  <si>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</si>
  <si>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</si>
  <si>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</si>
  <si>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</si>
  <si>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</si>
  <si>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</si>
  <si>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</si>
  <si>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</si>
  <si>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</si>
  <si>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</si>
  <si>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</si>
  <si>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</si>
  <si>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</si>
  <si>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</si>
  <si>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</si>
  <si>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</si>
  <si>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</si>
  <si>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</si>
  <si>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</si>
  <si>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</si>
  <si>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</si>
  <si>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</si>
  <si>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</si>
  <si>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</si>
  <si>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</si>
  <si>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</si>
  <si>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</si>
  <si>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</si>
  <si>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</si>
  <si>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</si>
  <si>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</si>
  <si>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</si>
  <si>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</si>
  <si>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</si>
  <si>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</si>
  <si>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</si>
  <si>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</si>
  <si>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</si>
  <si>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</si>
  <si>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</si>
  <si>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</si>
  <si>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</si>
  <si>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</si>
  <si>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</si>
  <si>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</si>
  <si>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</si>
  <si>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</si>
  <si>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</si>
  <si>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</si>
  <si>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</si>
  <si>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</si>
  <si>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</si>
  <si>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</si>
  <si>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</si>
  <si>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</si>
  <si>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</si>
  <si>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</si>
  <si>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</si>
  <si>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</si>
  <si>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</si>
  <si>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</si>
  <si>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</si>
  <si>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</si>
  <si>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</si>
  <si>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</si>
  <si>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</si>
  <si>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</si>
  <si>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</si>
  <si>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</si>
  <si>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</si>
  <si>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</si>
  <si>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</si>
  <si>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</si>
  <si>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</si>
  <si>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</si>
  <si>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</si>
  <si>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</si>
  <si>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</si>
  <si>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</si>
  <si>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</si>
  <si>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</si>
  <si>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</si>
  <si>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</si>
  <si>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</si>
  <si>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</si>
  <si>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</si>
  <si>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</si>
  <si>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</si>
  <si>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</si>
  <si>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</si>
  <si>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</si>
  <si>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</si>
  <si>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</si>
  <si>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</si>
  <si>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</si>
  <si>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</si>
  <si>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</si>
  <si>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</si>
  <si>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</si>
  <si>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</si>
  <si>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</si>
  <si>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</si>
  <si>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</si>
  <si>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</si>
  <si>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</si>
  <si>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</si>
  <si>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</si>
  <si>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</si>
  <si>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</si>
  <si>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</si>
  <si>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</si>
  <si>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</si>
  <si>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</si>
  <si>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</si>
  <si>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</si>
  <si>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</si>
  <si>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</si>
  <si>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</si>
  <si>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</si>
  <si>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</si>
  <si>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</si>
  <si>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</si>
  <si>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</si>
  <si>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</si>
  <si>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</si>
  <si>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</si>
  <si>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</si>
  <si>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</si>
  <si>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</si>
  <si>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</si>
  <si>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</si>
  <si>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</si>
  <si>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</si>
  <si>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</si>
  <si>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</si>
  <si>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</si>
  <si>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</si>
  <si>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</si>
  <si>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</si>
  <si>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</si>
  <si>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</si>
  <si>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</si>
  <si>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</si>
  <si>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</si>
  <si>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</si>
  <si>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</si>
  <si>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</si>
  <si>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</si>
  <si>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</si>
  <si>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</si>
  <si>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</si>
  <si>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</si>
  <si>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</si>
  <si>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</si>
  <si>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</si>
  <si>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</si>
  <si>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</si>
  <si>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</si>
  <si>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</si>
  <si>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</si>
  <si>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</si>
  <si>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</si>
  <si>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</si>
  <si>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</si>
  <si>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</si>
  <si>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</si>
  <si>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</si>
  <si>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</si>
  <si>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</si>
  <si>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</si>
  <si>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</si>
  <si>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</si>
  <si>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</si>
  <si>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</si>
  <si>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</si>
  <si>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</si>
  <si>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</si>
  <si>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</si>
  <si>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</si>
  <si>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</si>
  <si>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</si>
  <si>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</si>
  <si>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</si>
  <si>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</si>
  <si>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</si>
  <si>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</si>
  <si>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</si>
  <si>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</si>
  <si>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</si>
  <si>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</si>
  <si>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</si>
  <si>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</si>
  <si>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</si>
  <si>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</si>
  <si>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</si>
  <si>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</si>
  <si>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</si>
  <si>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</si>
  <si>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</si>
  <si>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</si>
  <si>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</si>
  <si>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</si>
  <si>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</si>
  <si>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</si>
  <si>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</si>
  <si>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</si>
  <si>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</si>
  <si>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</si>
  <si>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</si>
  <si>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</si>
  <si>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</si>
  <si>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</si>
  <si>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</si>
  <si>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</si>
  <si>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</si>
  <si>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</si>
  <si>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</si>
  <si>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</si>
  <si>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</si>
  <si>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</si>
  <si>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</si>
  <si>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</si>
  <si>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</si>
  <si>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</si>
  <si>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</si>
  <si>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</si>
  <si>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</si>
  <si>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</si>
  <si>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</si>
  <si>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</si>
  <si>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</si>
  <si>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</si>
  <si>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</si>
  <si>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</si>
  <si>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</si>
  <si>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</si>
  <si>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</si>
  <si>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</si>
  <si>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</si>
  <si>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</si>
  <si>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</si>
  <si>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</si>
  <si>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</si>
  <si>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</si>
  <si>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</si>
  <si>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</si>
  <si>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</si>
  <si>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</si>
  <si>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</si>
  <si>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</si>
  <si>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</si>
  <si>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</si>
  <si>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</si>
  <si>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</si>
  <si>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</si>
  <si>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</si>
  <si>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</si>
  <si>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</si>
  <si>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</si>
  <si>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</si>
  <si>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</si>
  <si>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</si>
  <si>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</si>
  <si>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</si>
  <si>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</si>
  <si>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</si>
  <si>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</si>
  <si>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</si>
  <si>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</si>
  <si>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</si>
  <si>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</si>
  <si>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</si>
  <si>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</si>
  <si>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</si>
  <si>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</si>
  <si>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</si>
  <si>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</si>
  <si>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</si>
  <si>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</si>
  <si>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</si>
  <si>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</si>
  <si>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</si>
  <si>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</si>
  <si>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</si>
  <si>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</si>
  <si>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</si>
  <si>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</si>
  <si>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</si>
  <si>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</si>
  <si>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</si>
  <si>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</si>
  <si>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</si>
  <si>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</si>
  <si>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</si>
  <si>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</si>
  <si>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</si>
  <si>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</si>
  <si>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</si>
  <si>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</si>
  <si>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</si>
  <si>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</si>
  <si>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</si>
  <si>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</si>
  <si>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</si>
  <si>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</si>
  <si>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</si>
  <si>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</si>
  <si>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</si>
  <si>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</si>
  <si>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</si>
  <si>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</si>
  <si>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</si>
  <si>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</si>
  <si>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</si>
  <si>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</si>
  <si>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</si>
  <si>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</si>
  <si>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</si>
  <si>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</si>
  <si>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</si>
  <si>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</si>
  <si>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</si>
  <si>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</si>
  <si>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</si>
  <si>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</si>
  <si>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</si>
  <si>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</si>
  <si>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</si>
  <si>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</si>
  <si>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</si>
  <si>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</si>
  <si>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</si>
  <si>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</si>
  <si>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</si>
  <si>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</si>
  <si>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</si>
  <si>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</si>
  <si>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</si>
  <si>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</si>
  <si>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</si>
  <si>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</si>
  <si>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</si>
  <si>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</si>
  <si>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</si>
  <si>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</si>
  <si>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</si>
  <si>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</si>
  <si>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</si>
  <si>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</si>
  <si>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</si>
  <si>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</si>
  <si>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</si>
  <si>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</si>
  <si>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</si>
  <si>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</si>
  <si>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</si>
  <si>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</si>
  <si>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</si>
  <si>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</si>
  <si>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</si>
  <si>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</si>
  <si>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</si>
  <si>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</si>
  <si>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</si>
  <si>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</si>
  <si>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</si>
  <si>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</si>
  <si>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</si>
  <si>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</si>
  <si>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</si>
  <si>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</si>
  <si>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</si>
  <si>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</si>
  <si>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</si>
  <si>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</si>
  <si>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</si>
  <si>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</si>
  <si>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</si>
  <si>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</si>
  <si>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</si>
  <si>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</si>
  <si>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</si>
  <si>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</si>
  <si>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</si>
  <si>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</si>
  <si>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</si>
  <si>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</si>
  <si>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</si>
  <si>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</si>
  <si>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</si>
  <si>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</si>
  <si>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</si>
  <si>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</si>
  <si>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</si>
  <si>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</si>
  <si>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</si>
  <si>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</si>
  <si>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</si>
  <si>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</si>
  <si>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</si>
  <si>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</si>
  <si>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</si>
  <si>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</si>
  <si>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</si>
  <si>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</si>
  <si>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</si>
  <si>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</si>
  <si>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</si>
  <si>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</si>
  <si>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</si>
  <si>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</si>
  <si>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</si>
  <si>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</si>
  <si>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</si>
  <si>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</si>
  <si>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</si>
  <si>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</si>
  <si>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</si>
  <si>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</si>
  <si>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</si>
  <si>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</si>
  <si>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</si>
  <si>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</si>
  <si>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</si>
  <si>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</si>
  <si>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</si>
  <si>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</si>
  <si>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</si>
  <si>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</si>
  <si>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</si>
  <si>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</si>
  <si>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</si>
  <si>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</si>
  <si>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</si>
  <si>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</si>
  <si>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</si>
  <si>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</si>
  <si>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</si>
  <si>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</si>
  <si>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</si>
  <si>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</si>
  <si>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</si>
  <si>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</si>
  <si>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</si>
  <si>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</si>
  <si>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</si>
  <si>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</si>
  <si>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</si>
  <si>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</si>
  <si>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</si>
  <si>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</si>
  <si>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</si>
  <si>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</si>
  <si>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</si>
  <si>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</si>
  <si>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</si>
  <si>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</si>
  <si>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</si>
  <si>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</si>
  <si>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</si>
  <si>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</si>
  <si>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</si>
  <si>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</si>
  <si>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</si>
  <si>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</si>
  <si>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</si>
  <si>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</si>
  <si>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</si>
  <si>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</si>
  <si>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</si>
  <si>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</si>
  <si>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</si>
  <si>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</si>
  <si>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</si>
  <si>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</si>
  <si>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</si>
  <si>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</si>
  <si>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</si>
  <si>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</si>
  <si>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</si>
  <si>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</si>
  <si>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</si>
  <si>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</si>
  <si>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</si>
  <si>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</si>
  <si>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</si>
  <si>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</si>
  <si>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</si>
  <si>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</si>
  <si>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</si>
  <si>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</si>
  <si>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</si>
  <si>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</si>
  <si>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</si>
  <si>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</si>
  <si>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</si>
  <si>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</si>
  <si>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</si>
  <si>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</si>
  <si>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</si>
  <si>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</si>
  <si>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</si>
  <si>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</si>
  <si>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</si>
  <si>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</si>
  <si>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</si>
  <si>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</si>
  <si>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</si>
  <si>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</si>
  <si>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</si>
  <si>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</si>
  <si>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</si>
  <si>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</si>
  <si>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</si>
  <si>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</si>
  <si>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</si>
  <si>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</si>
  <si>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</si>
  <si>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</si>
  <si>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</si>
  <si>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</si>
  <si>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</si>
  <si>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</si>
  <si>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</si>
  <si>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</si>
  <si>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</si>
  <si>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</si>
  <si>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</si>
  <si>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</si>
  <si>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</si>
  <si>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</si>
  <si>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</si>
  <si>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</si>
  <si>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</si>
  <si>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</si>
  <si>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</si>
  <si>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</si>
  <si>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</si>
  <si>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</si>
  <si>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</si>
  <si>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</si>
  <si>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</si>
  <si>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</si>
  <si>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</si>
  <si>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</si>
  <si>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</si>
  <si>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</si>
  <si>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</si>
  <si>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</si>
  <si>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</si>
  <si>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</si>
  <si>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</si>
  <si>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</si>
  <si>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</si>
  <si>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</si>
  <si>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</si>
  <si>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</si>
  <si>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</si>
  <si>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</si>
  <si>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</si>
  <si>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</si>
  <si>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</si>
  <si>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</si>
  <si>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</si>
  <si>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</si>
  <si>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</si>
  <si>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</si>
  <si>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</si>
  <si>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</si>
  <si>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</si>
  <si>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</si>
  <si>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</si>
  <si>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</si>
  <si>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</si>
  <si>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</si>
  <si>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</si>
  <si>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</si>
  <si>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</si>
  <si>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</si>
  <si>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</si>
  <si>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</si>
  <si>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</si>
  <si>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</si>
  <si>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</si>
  <si>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</si>
  <si>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</si>
  <si>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</si>
  <si>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</si>
  <si>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</si>
  <si>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</si>
  <si>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</si>
  <si>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</si>
  <si>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</si>
  <si>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</si>
  <si>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</si>
  <si>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</si>
  <si>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</si>
  <si>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</si>
  <si>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</si>
  <si>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</si>
  <si>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</si>
  <si>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</si>
  <si>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</si>
  <si>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</si>
  <si>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</si>
  <si>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</si>
  <si>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</si>
  <si>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</si>
  <si>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</si>
  <si>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</si>
  <si>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</si>
  <si>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</si>
  <si>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</si>
  <si>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</si>
  <si>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</si>
  <si>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</si>
  <si>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</si>
  <si>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</si>
  <si>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</si>
  <si>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</si>
  <si>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</si>
  <si>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</si>
  <si>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</si>
  <si>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</si>
  <si>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</si>
  <si>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</si>
  <si>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</si>
  <si>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</si>
  <si>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</si>
  <si>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</si>
  <si>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</si>
  <si>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</si>
  <si>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</si>
  <si>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</si>
  <si>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</si>
  <si>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</si>
  <si>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</si>
  <si>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</si>
  <si>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</si>
  <si>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</si>
  <si>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</si>
  <si>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</si>
  <si>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</si>
  <si>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</si>
  <si>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</si>
  <si>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</si>
  <si>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</si>
  <si>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</si>
  <si>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</si>
  <si>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</si>
  <si>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</si>
  <si>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</si>
  <si>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</si>
  <si>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</si>
  <si>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</si>
  <si>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</si>
  <si>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</si>
  <si>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</si>
  <si>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</si>
  <si>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</si>
  <si>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</si>
  <si>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</si>
  <si>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</si>
  <si>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</si>
  <si>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</si>
  <si>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</si>
  <si>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</si>
  <si>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</si>
  <si>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</si>
  <si>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</si>
  <si>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</si>
  <si>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</si>
  <si>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</si>
  <si>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</si>
  <si>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</si>
  <si>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</si>
  <si>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</si>
  <si>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</si>
  <si>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</si>
  <si>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</si>
  <si>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</si>
  <si>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</si>
  <si>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</si>
  <si>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</si>
  <si>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</si>
  <si>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</si>
  <si>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</si>
  <si>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</si>
  <si>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</si>
  <si>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</si>
  <si>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</si>
  <si>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</si>
  <si>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</si>
  <si>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</si>
  <si>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</si>
  <si>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</si>
  <si>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</si>
  <si>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</si>
  <si>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</si>
  <si>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</si>
  <si>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</si>
  <si>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</si>
  <si>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</si>
  <si>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</si>
  <si>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</si>
  <si>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</si>
  <si>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</si>
  <si>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</si>
  <si>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</si>
  <si>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</si>
  <si>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</si>
  <si>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</si>
  <si>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</si>
  <si>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</si>
  <si>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</si>
  <si>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</si>
  <si>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</si>
  <si>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</si>
  <si>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</si>
  <si>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</si>
  <si>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</si>
  <si>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</si>
  <si>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</si>
  <si>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</si>
  <si>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</si>
  <si>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</si>
  <si>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</si>
  <si>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</si>
  <si>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</si>
  <si>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</si>
  <si>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</si>
  <si>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</si>
  <si>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</si>
  <si>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</si>
  <si>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</si>
  <si>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</si>
  <si>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</si>
  <si>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</si>
  <si>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</si>
  <si>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</si>
  <si>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</si>
  <si>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</si>
  <si>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</si>
  <si>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</si>
  <si>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</si>
  <si>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</si>
  <si>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</si>
  <si>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</si>
  <si>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</si>
  <si>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</si>
  <si>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</si>
  <si>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</si>
  <si>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</si>
  <si>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</si>
  <si>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</si>
  <si>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</si>
  <si>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</si>
  <si>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</si>
  <si>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</si>
  <si>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</si>
  <si>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</si>
  <si>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</si>
  <si>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</si>
  <si>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</si>
  <si>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</si>
  <si>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</si>
  <si>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</si>
  <si>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</si>
  <si>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</si>
  <si>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</si>
  <si>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</si>
  <si>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</si>
  <si>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</si>
  <si>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</si>
  <si>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</si>
  <si>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</si>
  <si>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</si>
  <si>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</si>
  <si>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</si>
  <si>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</si>
  <si>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</si>
  <si>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</si>
  <si>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</si>
  <si>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</si>
  <si>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</si>
  <si>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</si>
  <si>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</si>
  <si>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</si>
  <si>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</si>
  <si>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</si>
  <si>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</si>
  <si>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</si>
  <si>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</si>
  <si>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</si>
  <si>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</si>
  <si>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</si>
  <si>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</si>
  <si>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</si>
  <si>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</si>
  <si>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</si>
  <si>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</si>
  <si>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</si>
  <si>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</si>
  <si>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</si>
  <si>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</si>
  <si>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</si>
  <si>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</si>
  <si>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</si>
  <si>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</si>
  <si>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</si>
  <si>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</si>
  <si>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</si>
  <si>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</si>
  <si>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</si>
  <si>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</si>
  <si>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</si>
  <si>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</si>
  <si>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</si>
  <si>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</si>
  <si>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</si>
  <si>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</si>
  <si>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</si>
  <si>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</si>
  <si>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</si>
  <si>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</si>
  <si>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</si>
  <si>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</si>
  <si>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</si>
  <si>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</si>
  <si>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</si>
  <si>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</si>
  <si>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</si>
  <si>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</si>
  <si>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</si>
  <si>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</si>
  <si>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</si>
  <si>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</si>
  <si>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</si>
  <si>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</si>
  <si>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</si>
  <si>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</si>
  <si>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</si>
  <si>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</si>
  <si>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</si>
  <si>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</si>
  <si>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</si>
  <si>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</si>
  <si>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</si>
  <si>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</si>
  <si>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</si>
  <si>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</si>
  <si>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</si>
  <si>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</si>
  <si>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</si>
  <si>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</si>
  <si>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</si>
  <si>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</si>
  <si>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</si>
  <si>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</si>
  <si>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</si>
  <si>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</si>
  <si>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</si>
  <si>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</si>
  <si>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</si>
  <si>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</si>
  <si>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</si>
  <si>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</si>
  <si>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</si>
  <si>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</si>
  <si>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</si>
  <si>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</si>
  <si>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</si>
  <si>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</si>
  <si>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</si>
  <si>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</si>
  <si>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</si>
  <si>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</si>
  <si>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</si>
  <si>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</si>
  <si>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</si>
  <si>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</si>
  <si>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</si>
  <si>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</si>
  <si>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</si>
  <si>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</si>
  <si>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</si>
  <si>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</si>
  <si>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</si>
  <si>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</si>
  <si>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</si>
  <si>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</si>
  <si>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</si>
  <si>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</si>
  <si>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</si>
  <si>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</si>
  <si>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</si>
  <si>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</si>
  <si>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</si>
  <si>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</si>
  <si>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</si>
  <si>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</si>
  <si>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</si>
  <si>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</si>
  <si>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</si>
  <si>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</si>
  <si>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</si>
  <si>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</si>
  <si>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</si>
  <si>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</si>
  <si>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</si>
  <si>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</si>
  <si>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</si>
  <si>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</si>
  <si>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</si>
  <si>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</si>
  <si>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</si>
  <si>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</si>
  <si>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</si>
  <si>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</si>
  <si>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</si>
  <si>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</si>
  <si>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</si>
  <si>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</si>
  <si>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</si>
  <si>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</si>
  <si>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</si>
  <si>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</si>
  <si>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</si>
  <si>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</si>
  <si>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</si>
  <si>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</si>
  <si>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</si>
  <si>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</si>
  <si>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</si>
  <si>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</si>
  <si>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</si>
  <si>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</si>
  <si>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</si>
  <si>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</si>
  <si>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</si>
  <si>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</si>
  <si>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</si>
  <si>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</si>
  <si>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</si>
  <si>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</si>
  <si>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</si>
  <si>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</si>
  <si>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</si>
  <si>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</si>
  <si>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</si>
  <si>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</si>
  <si>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</si>
  <si>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</si>
  <si>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</si>
  <si>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</si>
  <si>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</si>
  <si>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</si>
  <si>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</si>
  <si>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</si>
  <si>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</si>
  <si>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</si>
  <si>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</si>
  <si>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</si>
  <si>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</si>
  <si>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</si>
  <si>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</si>
  <si>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</si>
  <si>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</si>
  <si>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</si>
  <si>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</si>
  <si>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</si>
  <si>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</si>
  <si>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</si>
  <si>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</si>
  <si>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</si>
  <si>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</si>
  <si>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</si>
  <si>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</si>
  <si>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</si>
  <si>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</si>
  <si>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</si>
  <si>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</si>
  <si>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</si>
  <si>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</si>
  <si>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</si>
  <si>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</si>
  <si>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</si>
  <si>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</si>
  <si>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</si>
  <si>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</si>
  <si>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</si>
  <si>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</si>
  <si>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</si>
  <si>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</si>
  <si>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</si>
  <si>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</si>
  <si>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</si>
  <si>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</si>
  <si>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</si>
  <si>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</si>
  <si>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</si>
  <si>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</si>
  <si>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</si>
  <si>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</si>
  <si>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</si>
  <si>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</si>
  <si>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</si>
  <si>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</si>
  <si>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</si>
  <si>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</si>
  <si>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</si>
  <si>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</si>
  <si>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</si>
  <si>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</si>
  <si>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</si>
  <si>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</si>
  <si>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</si>
  <si>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</si>
  <si>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</si>
  <si>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</si>
  <si>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</si>
  <si>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</si>
  <si>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</si>
  <si>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</si>
  <si>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</si>
  <si>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</si>
  <si>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</si>
  <si>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</si>
  <si>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</si>
  <si>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</si>
  <si>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</si>
  <si>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</si>
  <si>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</si>
  <si>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</si>
  <si>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</si>
  <si>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</si>
  <si>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</si>
  <si>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</si>
  <si>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</si>
  <si>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</si>
  <si>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</si>
  <si>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</si>
  <si>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</si>
  <si>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</si>
  <si>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</si>
  <si>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</si>
  <si>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</si>
  <si>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</si>
  <si>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</si>
  <si>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</si>
  <si>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</si>
  <si>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</si>
  <si>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</si>
  <si>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</si>
  <si>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</si>
  <si>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</si>
  <si>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</si>
  <si>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</si>
  <si>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</si>
  <si>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</si>
  <si>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</si>
  <si>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</si>
  <si>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</si>
  <si>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</si>
  <si>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</si>
  <si>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</si>
  <si>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</si>
  <si>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</si>
  <si>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</si>
  <si>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</si>
  <si>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</si>
  <si>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</si>
  <si>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</si>
  <si>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</si>
  <si>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</si>
  <si>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</si>
  <si>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</si>
  <si>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</si>
  <si>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</si>
  <si>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</si>
  <si>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</si>
  <si>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</si>
  <si>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</si>
  <si>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</si>
  <si>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</si>
  <si>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</si>
  <si>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</si>
  <si>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</si>
  <si>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</si>
  <si>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</si>
  <si>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</si>
  <si>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</si>
  <si>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</si>
  <si>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</si>
  <si>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</si>
  <si>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</si>
  <si>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</si>
  <si>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</si>
  <si>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</si>
  <si>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</si>
  <si>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</si>
  <si>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</si>
  <si>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</si>
  <si>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</si>
  <si>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</si>
  <si>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</si>
  <si>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</si>
  <si>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</si>
  <si>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</si>
  <si>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</si>
  <si>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</si>
  <si>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</si>
  <si>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</si>
  <si>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</si>
  <si>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</si>
  <si>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</si>
  <si>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</si>
  <si>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</si>
  <si>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</si>
  <si>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</si>
  <si>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</si>
  <si>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</si>
  <si>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</si>
  <si>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</si>
  <si>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</si>
  <si>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</si>
  <si>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</si>
  <si>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</si>
  <si>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</si>
  <si>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</si>
  <si>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</si>
  <si>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</si>
  <si>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</si>
  <si>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</si>
  <si>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</si>
  <si>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</si>
  <si>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</si>
  <si>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</si>
  <si>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</si>
  <si>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</si>
  <si>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</si>
  <si>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</si>
  <si>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</si>
  <si>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</si>
  <si>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</si>
  <si>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</si>
  <si>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</si>
  <si>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</si>
  <si>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</si>
  <si>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</si>
  <si>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</si>
  <si>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</si>
  <si>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</si>
  <si>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</si>
  <si>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</si>
  <si>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</si>
  <si>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</si>
  <si>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</si>
  <si>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</si>
  <si>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</si>
  <si>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</si>
  <si>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</si>
  <si>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</si>
  <si>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</si>
  <si>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</si>
  <si>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</si>
  <si>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</si>
  <si>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</si>
  <si>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</si>
  <si>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</si>
  <si>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</si>
  <si>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</si>
  <si>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</si>
  <si>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</si>
  <si>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</si>
  <si>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</si>
  <si>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</si>
  <si>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</si>
  <si>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</si>
  <si>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</si>
  <si>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</si>
  <si>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</si>
  <si>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</si>
  <si>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</si>
  <si>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</si>
  <si>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</si>
  <si>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</si>
  <si>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</si>
  <si>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</si>
  <si>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</si>
  <si>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</si>
  <si>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</si>
  <si>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</si>
  <si>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</si>
  <si>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</si>
  <si>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</si>
  <si>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</si>
  <si>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</si>
  <si>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</si>
  <si>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</si>
  <si>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</si>
  <si>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</si>
  <si>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</si>
  <si>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</si>
  <si>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</si>
  <si>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</si>
  <si>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</si>
  <si>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</si>
  <si>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</si>
  <si>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</si>
  <si>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</si>
  <si>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</si>
  <si>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</si>
  <si>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</si>
  <si>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</si>
  <si>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</si>
  <si>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</si>
  <si>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</si>
  <si>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</si>
  <si>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</si>
  <si>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</si>
  <si>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</si>
  <si>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</si>
  <si>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</si>
  <si>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</si>
  <si>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</si>
  <si>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</si>
  <si>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</si>
  <si>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</si>
  <si>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</si>
  <si>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</si>
  <si>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</si>
  <si>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</si>
  <si>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</si>
  <si>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</si>
  <si>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</si>
  <si>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</si>
  <si>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</si>
  <si>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</si>
  <si>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</si>
  <si>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</si>
  <si>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</si>
  <si>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</si>
  <si>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</si>
  <si>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</si>
  <si>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</si>
  <si>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</si>
  <si>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</si>
  <si>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</si>
  <si>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</si>
  <si>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</si>
  <si>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</si>
  <si>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</si>
  <si>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</si>
  <si>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</si>
  <si>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</si>
  <si>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</si>
  <si>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</si>
  <si>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</si>
  <si>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</si>
  <si>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</si>
  <si>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</si>
  <si>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</si>
  <si>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</si>
  <si>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</si>
  <si>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</si>
  <si>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</si>
  <si>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</si>
  <si>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</si>
  <si>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</si>
  <si>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</si>
  <si>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</si>
  <si>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</si>
  <si>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</si>
  <si>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</si>
  <si>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</si>
  <si>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</si>
  <si>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</si>
  <si>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</si>
  <si>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</si>
  <si>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</si>
  <si>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</si>
  <si>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</si>
  <si>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</si>
  <si>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</si>
  <si>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</si>
  <si>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</si>
  <si>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</si>
  <si>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</si>
  <si>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</si>
  <si>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</si>
  <si>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</si>
  <si>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</si>
  <si>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</si>
  <si>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</si>
  <si>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</si>
  <si>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</si>
  <si>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</si>
  <si>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</si>
  <si>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</si>
  <si>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</si>
  <si>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</si>
  <si>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</si>
  <si>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</si>
  <si>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</si>
  <si>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</si>
  <si>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</si>
  <si>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</si>
  <si>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</si>
  <si>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</si>
  <si>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</si>
  <si>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</si>
  <si>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</si>
  <si>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</si>
  <si>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</si>
  <si>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</si>
  <si>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</si>
  <si>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</si>
  <si>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</si>
  <si>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</si>
  <si>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</si>
  <si>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</si>
  <si>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</si>
  <si>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</si>
  <si>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</si>
  <si>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</si>
  <si>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</si>
  <si>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</si>
  <si>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</si>
  <si>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</si>
  <si>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</si>
  <si>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</si>
  <si>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</si>
  <si>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</si>
  <si>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</si>
  <si>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</si>
  <si>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</si>
  <si>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</si>
  <si>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</si>
  <si>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</si>
  <si>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</si>
  <si>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</si>
  <si>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</si>
  <si>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</si>
  <si>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</si>
  <si>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</si>
  <si>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</si>
  <si>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</si>
  <si>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</si>
  <si>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</si>
  <si>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</si>
  <si>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</si>
  <si>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</si>
  <si>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</si>
  <si>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</si>
  <si>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</si>
  <si>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</si>
  <si>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</si>
  <si>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</si>
  <si>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</si>
  <si>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</si>
  <si>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</si>
  <si>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</si>
  <si>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</si>
  <si>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</si>
  <si>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</si>
  <si>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</si>
  <si>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</si>
  <si>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</si>
  <si>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</si>
  <si>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</si>
  <si>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</si>
  <si>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</si>
  <si>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</si>
  <si>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</si>
  <si>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</si>
  <si>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</si>
  <si>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</si>
  <si>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</si>
  <si>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</si>
  <si>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</si>
  <si>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</si>
  <si>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</si>
  <si>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</si>
  <si>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</si>
  <si>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</si>
  <si>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</si>
  <si>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</si>
  <si>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</si>
  <si>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</si>
  <si>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</si>
  <si>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</si>
  <si>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</si>
  <si>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</si>
  <si>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</si>
  <si>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</si>
  <si>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</si>
  <si>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</si>
  <si>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</si>
  <si>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</si>
  <si>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</si>
  <si>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</si>
  <si>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</si>
  <si>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</si>
  <si>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</si>
  <si>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</si>
  <si>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</si>
  <si>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</si>
  <si>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</si>
  <si>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</si>
  <si>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</si>
  <si>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</si>
  <si>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</si>
  <si>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</si>
  <si>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</si>
  <si>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</si>
  <si>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</si>
  <si>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</si>
  <si>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</si>
  <si>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</si>
  <si>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</si>
  <si>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</si>
  <si>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</si>
  <si>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</si>
  <si>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</si>
  <si>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</si>
  <si>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</si>
  <si>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</si>
  <si>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</si>
  <si>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</si>
  <si>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</si>
  <si>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</si>
  <si>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</si>
  <si>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</si>
  <si>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</si>
  <si>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</si>
  <si>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</si>
  <si>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</si>
  <si>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</si>
  <si>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</si>
  <si>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</si>
  <si>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</si>
  <si>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</si>
  <si>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</si>
  <si>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</si>
  <si>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</si>
  <si>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</si>
  <si>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</si>
  <si>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</si>
  <si>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</si>
  <si>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</si>
  <si>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</si>
  <si>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</si>
  <si>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</si>
  <si>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</si>
  <si>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</si>
  <si>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</si>
  <si>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</si>
  <si>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</si>
  <si>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</si>
  <si>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</si>
  <si>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</si>
  <si>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</si>
  <si>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</si>
  <si>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</si>
  <si>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</si>
  <si>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</si>
  <si>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</si>
  <si>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</si>
  <si>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</si>
  <si>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</si>
  <si>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</si>
  <si>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</si>
  <si>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</si>
  <si>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</si>
  <si>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</si>
  <si>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</si>
  <si>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</si>
  <si>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</si>
  <si>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</si>
  <si>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</si>
  <si>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</si>
  <si>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</si>
  <si>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</si>
  <si>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</si>
  <si>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</si>
  <si>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</si>
  <si>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</si>
  <si>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</si>
  <si>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</si>
  <si>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</si>
  <si>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</si>
  <si>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</si>
  <si>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</si>
  <si>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</si>
  <si>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</si>
  <si>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</si>
  <si>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</si>
  <si>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</si>
  <si>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</si>
  <si>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</si>
  <si>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</si>
  <si>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</si>
  <si>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</si>
  <si>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</si>
  <si>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</si>
  <si>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</si>
  <si>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</si>
  <si>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</si>
  <si>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</si>
  <si>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</si>
  <si>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</si>
  <si>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</si>
  <si>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</si>
  <si>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</si>
  <si>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</si>
  <si>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</si>
  <si>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</si>
  <si>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</si>
  <si>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</si>
  <si>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</si>
  <si>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</si>
  <si>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</si>
  <si>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</si>
  <si>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</si>
  <si>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</si>
  <si>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</si>
  <si>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</si>
  <si>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</si>
  <si>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</si>
  <si>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</si>
  <si>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</si>
  <si>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</si>
  <si>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</si>
  <si>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</si>
  <si>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</si>
  <si>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</si>
  <si>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</si>
  <si>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</si>
  <si>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</si>
  <si>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</si>
  <si>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</si>
  <si>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</si>
  <si>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</si>
  <si>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</si>
  <si>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</si>
  <si>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</si>
  <si>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</si>
  <si>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</si>
  <si>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</si>
  <si>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</si>
  <si>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</si>
  <si>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</si>
  <si>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</si>
  <si>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</si>
  <si>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</si>
  <si>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</si>
  <si>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</si>
  <si>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</si>
  <si>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</si>
  <si>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</si>
  <si>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</si>
  <si>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</si>
  <si>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</si>
  <si>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</si>
  <si>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</si>
  <si>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</si>
  <si>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</si>
  <si>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</si>
  <si>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</si>
  <si>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</si>
  <si>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</si>
  <si>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</si>
  <si>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</si>
  <si>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</si>
  <si>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</si>
  <si>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</si>
  <si>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</si>
  <si>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</si>
  <si>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</si>
  <si>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</si>
  <si>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</si>
  <si>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</si>
  <si>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</si>
  <si>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</si>
  <si>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</si>
  <si>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</si>
  <si>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</si>
  <si>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</si>
  <si>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</si>
  <si>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</si>
  <si>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</si>
  <si>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</si>
  <si>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</si>
  <si>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</si>
  <si>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</si>
  <si>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</si>
  <si>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</si>
  <si>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</si>
  <si>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</si>
  <si>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</si>
  <si>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</si>
  <si>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</si>
  <si>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</si>
  <si>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</si>
  <si>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</si>
  <si>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</si>
  <si>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</si>
  <si>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</si>
  <si>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</si>
  <si>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</si>
  <si>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</si>
  <si>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</si>
  <si>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</si>
  <si>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</si>
  <si>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</si>
  <si>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</si>
  <si>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</si>
  <si>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</si>
  <si>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</si>
  <si>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</si>
  <si>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</si>
  <si>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</si>
  <si>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</si>
  <si>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</si>
  <si>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</si>
  <si>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</si>
  <si>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</si>
  <si>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</si>
  <si>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</si>
  <si>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</si>
  <si>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</si>
  <si>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</si>
  <si>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</si>
  <si>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</si>
  <si>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</si>
  <si>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</si>
  <si>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</si>
  <si>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</si>
  <si>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</si>
  <si>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</si>
  <si>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</si>
  <si>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</si>
  <si>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</si>
  <si>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</si>
  <si>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</si>
  <si>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</si>
  <si>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</si>
  <si>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</si>
  <si>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</si>
  <si>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</si>
  <si>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</si>
  <si>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</si>
  <si>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</si>
  <si>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</si>
  <si>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</si>
  <si>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</si>
  <si>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</si>
  <si>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</si>
  <si>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</si>
  <si>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</si>
  <si>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</si>
  <si>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</si>
  <si>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</si>
  <si>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</si>
  <si>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</si>
  <si>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</si>
  <si>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</si>
  <si>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</si>
  <si>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</si>
  <si>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</si>
  <si>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</si>
  <si>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</si>
  <si>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</si>
  <si>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</si>
  <si>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</si>
  <si>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</si>
  <si>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</si>
  <si>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</si>
  <si>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</si>
  <si>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</si>
  <si>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</si>
  <si>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</si>
  <si>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</si>
  <si>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</si>
  <si>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</si>
  <si>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</si>
  <si>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</si>
  <si>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</si>
  <si>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</si>
  <si>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</si>
  <si>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</si>
  <si>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</si>
  <si>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</si>
  <si>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</si>
  <si>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</si>
  <si>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</si>
  <si>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</si>
  <si>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</si>
  <si>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</si>
  <si>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</si>
  <si>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</si>
  <si>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</si>
  <si>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</si>
  <si>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</si>
  <si>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</si>
  <si>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</si>
  <si>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</si>
  <si>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</si>
  <si>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</si>
  <si>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</si>
  <si>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</si>
  <si>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</si>
  <si>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</si>
  <si>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</si>
  <si>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</si>
  <si>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</si>
  <si>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</si>
  <si>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</si>
  <si>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</si>
  <si>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</si>
  <si>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</si>
  <si>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</si>
  <si>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</si>
  <si>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</si>
  <si>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</si>
  <si>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</si>
  <si>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</si>
  <si>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</si>
  <si>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</si>
  <si>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</si>
  <si>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</si>
  <si>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</si>
  <si>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</si>
  <si>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</si>
  <si>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</si>
  <si>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</si>
  <si>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</si>
  <si>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</si>
  <si>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</si>
  <si>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</si>
  <si>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</si>
  <si>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</si>
  <si>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</si>
  <si>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</si>
  <si>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</si>
  <si>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</si>
  <si>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</si>
  <si>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</si>
  <si>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</si>
  <si>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</si>
  <si>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</si>
  <si>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</si>
  <si>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</si>
  <si>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</si>
  <si>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</si>
  <si>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</si>
  <si>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</si>
  <si>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</si>
  <si>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</si>
  <si>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</si>
  <si>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</si>
  <si>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</si>
  <si>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</si>
  <si>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</si>
  <si>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</si>
  <si>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</si>
  <si>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</si>
  <si>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</si>
  <si>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</si>
  <si>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</si>
  <si>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</si>
  <si>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</si>
  <si>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</si>
  <si>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</si>
  <si>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</si>
  <si>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</si>
  <si>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</si>
  <si>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</si>
  <si>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</si>
  <si>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</si>
  <si>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</si>
  <si>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</si>
  <si>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</si>
  <si>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</si>
  <si>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</si>
  <si>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</si>
  <si>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</si>
  <si>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</si>
  <si>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</si>
  <si>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</si>
  <si>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</si>
  <si>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</si>
  <si>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</si>
  <si>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</si>
  <si>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</si>
  <si>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</si>
  <si>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</si>
  <si>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</si>
  <si>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</si>
  <si>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</si>
  <si>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</si>
  <si>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</si>
  <si>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</si>
  <si>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</si>
  <si>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</si>
  <si>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</si>
  <si>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</si>
  <si>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</si>
  <si>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</si>
  <si>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</si>
  <si>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</si>
  <si>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</si>
  <si>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</si>
  <si>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</si>
  <si>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</si>
  <si>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</si>
  <si>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</si>
  <si>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</si>
  <si>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</si>
  <si>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</si>
  <si>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</si>
  <si>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</si>
  <si>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</si>
  <si>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</si>
  <si>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</si>
  <si>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</si>
  <si>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</si>
  <si>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</si>
  <si>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</si>
  <si>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</si>
  <si>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</si>
  <si>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</si>
  <si>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</si>
  <si>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</si>
  <si>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</si>
  <si>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</si>
  <si>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</si>
  <si>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</si>
  <si>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</si>
  <si>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</si>
  <si>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</si>
  <si>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</si>
  <si>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</si>
  <si>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</si>
  <si>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</si>
  <si>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</si>
  <si>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</si>
  <si>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</si>
  <si>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</si>
  <si>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</si>
  <si>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</si>
  <si>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</si>
  <si>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</si>
  <si>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</si>
  <si>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</si>
  <si>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</si>
  <si>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</si>
  <si>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</si>
  <si>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</si>
  <si>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</si>
  <si>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</si>
  <si>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</si>
  <si>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</si>
  <si>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</si>
  <si>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</si>
  <si>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</si>
  <si>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</si>
  <si>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</si>
  <si>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</si>
  <si>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</si>
  <si>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</si>
  <si>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</si>
  <si>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</si>
  <si>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</si>
  <si>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</si>
  <si>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</si>
  <si>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</si>
  <si>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</si>
  <si>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</si>
  <si>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</si>
  <si>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</si>
  <si>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</si>
  <si>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</si>
  <si>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</si>
  <si>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</si>
  <si>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</si>
  <si>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</si>
  <si>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</si>
  <si>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</si>
  <si>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</si>
  <si>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</si>
  <si>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</si>
  <si>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</si>
  <si>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</si>
  <si>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</si>
  <si>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</si>
  <si>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</si>
  <si>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</si>
  <si>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</si>
  <si>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</si>
  <si>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</si>
  <si>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</si>
  <si>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</si>
  <si>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</si>
  <si>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</si>
  <si>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</si>
  <si>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</si>
  <si>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</si>
  <si>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</si>
  <si>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</si>
  <si>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</si>
  <si>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</si>
  <si>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</si>
  <si>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</si>
  <si>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</si>
  <si>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</si>
  <si>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</si>
  <si>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</si>
  <si>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</si>
  <si>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</si>
  <si>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</si>
  <si>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</si>
  <si>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</si>
  <si>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</si>
  <si>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</si>
  <si>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</si>
  <si>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</si>
  <si>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</si>
  <si>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</si>
  <si>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</si>
  <si>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</si>
  <si>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</si>
  <si>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</si>
  <si>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</si>
  <si>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</si>
  <si>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</si>
  <si>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</si>
  <si>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</si>
  <si>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</si>
  <si>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</si>
  <si>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</si>
  <si>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</si>
  <si>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</si>
  <si>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</si>
  <si>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</si>
  <si>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</si>
  <si>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</si>
  <si>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</si>
  <si>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</si>
  <si>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</si>
  <si>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</si>
  <si>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</si>
  <si>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</si>
  <si>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</si>
  <si>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</si>
  <si>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</si>
  <si>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</si>
  <si>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</si>
  <si>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</si>
  <si>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</si>
  <si>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</si>
  <si>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</si>
  <si>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</si>
  <si>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</si>
  <si>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</si>
  <si>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</si>
  <si>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</si>
  <si>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</si>
  <si>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</si>
  <si>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</si>
  <si>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</si>
  <si>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</si>
  <si>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</si>
  <si>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</si>
  <si>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</si>
  <si>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</si>
  <si>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</si>
  <si>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</si>
  <si>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</si>
  <si>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</si>
  <si>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</si>
  <si>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</si>
  <si>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</si>
  <si>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</si>
  <si>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</si>
  <si>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</si>
  <si>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</si>
  <si>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</si>
  <si>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</si>
  <si>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</si>
  <si>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</si>
  <si>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</si>
  <si>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</si>
  <si>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</si>
  <si>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</si>
  <si>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</si>
  <si>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</si>
  <si>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</si>
  <si>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</si>
  <si>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</si>
  <si>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</si>
  <si>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</si>
  <si>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</si>
  <si>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</si>
  <si>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</si>
  <si>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</si>
  <si>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</si>
  <si>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</si>
  <si>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</si>
  <si>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</si>
  <si>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</si>
  <si>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</si>
  <si>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</si>
  <si>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</si>
  <si>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</si>
  <si>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</si>
  <si>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</si>
  <si>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</si>
  <si>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</si>
  <si>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</si>
  <si>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</si>
  <si>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</si>
  <si>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</si>
  <si>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</si>
  <si>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</si>
  <si>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</si>
  <si>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</si>
  <si>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</si>
  <si>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</si>
  <si>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</si>
  <si>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</si>
  <si>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</si>
  <si>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</si>
  <si>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</si>
  <si>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</si>
  <si>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</si>
  <si>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</si>
  <si>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</si>
  <si>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</si>
  <si>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</si>
  <si>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</si>
  <si>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</si>
  <si>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</si>
  <si>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</si>
  <si>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</si>
  <si>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</si>
  <si>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</si>
  <si>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</si>
  <si>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</si>
  <si>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</si>
  <si>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</si>
  <si>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</si>
  <si>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</si>
  <si>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</si>
  <si>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</si>
  <si>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</si>
  <si>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</si>
  <si>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</si>
  <si>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</si>
  <si>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</si>
  <si>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</si>
  <si>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</si>
  <si>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</si>
  <si>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</si>
  <si>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</si>
  <si>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</si>
  <si>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</si>
  <si>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</si>
  <si>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</si>
  <si>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</si>
  <si>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</si>
  <si>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</si>
  <si>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</si>
  <si>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</si>
  <si>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</si>
  <si>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</si>
  <si>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</si>
  <si>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</si>
  <si>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</si>
  <si>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</si>
  <si>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</si>
  <si>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</si>
  <si>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</si>
  <si>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</si>
  <si>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</si>
  <si>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</si>
  <si>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</si>
  <si>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</si>
  <si>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</si>
  <si>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</si>
  <si>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</si>
  <si>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</si>
  <si>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</si>
  <si>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</si>
  <si>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</si>
  <si>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</si>
  <si>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</si>
  <si>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</si>
  <si>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</si>
  <si>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</si>
  <si>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</si>
  <si>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</si>
  <si>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</si>
  <si>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</si>
  <si>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</si>
  <si>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</si>
  <si>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</si>
  <si>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</si>
  <si>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</si>
  <si>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</si>
  <si>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</si>
  <si>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</si>
  <si>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</si>
  <si>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</si>
  <si>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</si>
  <si>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</si>
  <si>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</si>
  <si>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</si>
  <si>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</si>
  <si>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</si>
  <si>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</si>
  <si>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</si>
  <si>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</si>
  <si>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</si>
  <si>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</si>
  <si>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</si>
  <si>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</si>
  <si>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</si>
  <si>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</si>
  <si>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</si>
  <si>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</si>
  <si>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</si>
  <si>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</si>
  <si>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</si>
  <si>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</si>
  <si>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</si>
  <si>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</si>
  <si>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</si>
  <si>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</si>
  <si>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</si>
  <si>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</si>
  <si>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</si>
  <si>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</si>
  <si>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</si>
  <si>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</si>
  <si>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</si>
  <si>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</si>
  <si>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</si>
  <si>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</si>
  <si>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</si>
  <si>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</si>
  <si>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</si>
  <si>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</si>
  <si>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</si>
  <si>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</si>
  <si>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</si>
  <si>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</si>
  <si>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</si>
  <si>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</si>
  <si>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</si>
  <si>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</si>
  <si>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</si>
  <si>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</si>
  <si>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</si>
  <si>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</si>
  <si>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</si>
  <si>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</si>
  <si>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</si>
  <si>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</si>
  <si>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</si>
  <si>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</si>
  <si>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</si>
  <si>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</si>
  <si>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</si>
  <si>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</si>
  <si>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</si>
  <si>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</si>
  <si>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</si>
  <si>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</si>
  <si>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</si>
  <si>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</si>
  <si>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</si>
  <si>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</si>
  <si>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</si>
  <si>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</si>
  <si>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</si>
  <si>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</si>
  <si>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</si>
  <si>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</si>
  <si>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</si>
  <si>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</si>
  <si>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</si>
  <si>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</si>
  <si>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</si>
  <si>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</si>
  <si>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</si>
  <si>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</si>
  <si>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</si>
  <si>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</si>
  <si>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</si>
  <si>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</si>
  <si>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</si>
  <si>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</si>
  <si>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</si>
  <si>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</si>
  <si>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</si>
  <si>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</si>
  <si>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</si>
  <si>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</si>
  <si>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</si>
  <si>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</si>
  <si>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</si>
  <si>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</si>
  <si>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</si>
  <si>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</si>
  <si>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</si>
  <si>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</si>
  <si>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</si>
  <si>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</si>
  <si>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</si>
  <si>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</si>
  <si>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</si>
  <si>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</si>
  <si>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</si>
  <si>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</si>
  <si>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</si>
  <si>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</si>
  <si>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</si>
  <si>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</si>
  <si>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</si>
  <si>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</si>
  <si>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</si>
  <si>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</si>
  <si>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</si>
  <si>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</si>
  <si>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</si>
  <si>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</si>
  <si>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</si>
  <si>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</si>
  <si>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</si>
  <si>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</si>
  <si>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</si>
  <si>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</si>
  <si>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</si>
  <si>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</si>
  <si>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</si>
  <si>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</si>
  <si>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</si>
  <si>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</si>
  <si>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</si>
  <si>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</si>
  <si>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</si>
  <si>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</si>
  <si>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</si>
  <si>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</si>
  <si>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</si>
  <si>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</si>
  <si>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</si>
  <si>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</si>
  <si>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</si>
  <si>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</si>
  <si>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</si>
  <si>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</si>
  <si>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</si>
  <si>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</si>
  <si>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</si>
  <si>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</si>
  <si>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</si>
  <si>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</si>
  <si>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</si>
  <si>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</si>
  <si>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</si>
  <si>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</si>
  <si>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</si>
  <si>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</si>
  <si>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</si>
  <si>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</si>
  <si>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</si>
  <si>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</si>
  <si>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</si>
  <si>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</si>
  <si>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</si>
  <si>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</si>
  <si>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</si>
  <si>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</si>
  <si>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</si>
  <si>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</si>
  <si>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</si>
  <si>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</si>
  <si>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</si>
  <si>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</si>
  <si>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</si>
  <si>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</si>
  <si>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</si>
  <si>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</si>
  <si>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</si>
  <si>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</si>
  <si>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</si>
  <si>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</si>
  <si>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</si>
  <si>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</si>
  <si>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</si>
  <si>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</si>
  <si>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</si>
  <si>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</si>
  <si>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</si>
  <si>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</si>
  <si>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</si>
  <si>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</si>
  <si>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</si>
  <si>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</si>
  <si>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</si>
  <si>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</si>
  <si>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</si>
  <si>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</si>
  <si>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</si>
  <si>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</si>
  <si>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</si>
  <si>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</si>
  <si>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</si>
  <si>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</si>
  <si>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</si>
  <si>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</si>
  <si>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</si>
  <si>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</si>
  <si>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</si>
  <si>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</si>
  <si>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</si>
  <si>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</si>
  <si>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</si>
  <si>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</si>
  <si>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</si>
  <si>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</si>
  <si>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</si>
  <si>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</si>
  <si>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</si>
  <si>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</si>
  <si>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</si>
  <si>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</si>
  <si>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</si>
  <si>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</si>
  <si>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</si>
  <si>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</si>
  <si>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</si>
  <si>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</si>
  <si>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</si>
  <si>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</si>
  <si>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</si>
  <si>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</si>
  <si>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</si>
  <si>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</si>
  <si>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</si>
  <si>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</si>
  <si>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</si>
  <si>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</si>
  <si>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</si>
  <si>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</si>
  <si>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</si>
  <si>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</si>
  <si>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</si>
  <si>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</si>
  <si>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</si>
  <si>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</si>
  <si>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</si>
  <si>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</si>
  <si>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</si>
  <si>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</si>
  <si>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</si>
  <si>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</si>
  <si>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</si>
  <si>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</si>
  <si>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</si>
  <si>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</si>
  <si>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</si>
  <si>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</si>
  <si>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</si>
  <si>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</si>
  <si>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</si>
  <si>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</si>
  <si>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</si>
  <si>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</si>
  <si>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</si>
  <si>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</si>
  <si>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</si>
  <si>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</si>
  <si>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</si>
  <si>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</si>
  <si>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</si>
  <si>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</si>
  <si>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</si>
  <si>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</si>
  <si>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</si>
  <si>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</si>
  <si>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</si>
  <si>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</si>
  <si>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</si>
  <si>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</si>
  <si>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</si>
  <si>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</si>
  <si>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</si>
  <si>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</si>
  <si>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</si>
  <si>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</si>
  <si>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</si>
  <si>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</si>
  <si>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</si>
  <si>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</si>
  <si>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</si>
  <si>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</si>
  <si>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</si>
  <si>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</si>
  <si>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</si>
  <si>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</si>
  <si>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</si>
  <si>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</si>
  <si>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</si>
  <si>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</si>
  <si>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</si>
  <si>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</si>
  <si>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</si>
  <si>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</si>
  <si>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</si>
  <si>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</si>
  <si>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</si>
  <si>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</si>
  <si>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</si>
  <si>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</si>
  <si>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</si>
  <si>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</si>
  <si>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</si>
  <si>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</si>
  <si>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</si>
  <si>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</si>
  <si>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</si>
  <si>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</si>
  <si>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</si>
  <si>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</si>
  <si>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</si>
  <si>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</si>
  <si>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</si>
  <si>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</si>
  <si>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</si>
  <si>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</si>
  <si>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</si>
  <si>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</si>
  <si>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</si>
  <si>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</si>
  <si>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</si>
  <si>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</si>
  <si>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</si>
  <si>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</si>
  <si>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</si>
  <si>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</si>
  <si>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</si>
  <si>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</si>
  <si>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</si>
  <si>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</si>
  <si>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</si>
  <si>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</si>
  <si>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</si>
  <si>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</si>
  <si>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</si>
  <si>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</si>
  <si>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</si>
  <si>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</si>
  <si>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</si>
  <si>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</si>
  <si>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</si>
  <si>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</si>
  <si>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</si>
  <si>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</si>
  <si>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</si>
  <si>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</si>
  <si>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</si>
  <si>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</si>
  <si>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</si>
  <si>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</si>
  <si>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</si>
  <si>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</si>
  <si>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</si>
  <si>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</si>
  <si>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</si>
  <si>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</si>
  <si>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</si>
  <si>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</si>
  <si>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</si>
  <si>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</si>
  <si>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</si>
  <si>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</si>
  <si>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</si>
  <si>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</si>
  <si>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</si>
  <si>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</si>
  <si>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</si>
  <si>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</si>
  <si>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</si>
  <si>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</si>
  <si>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</si>
  <si>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</si>
  <si>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</si>
  <si>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</si>
  <si>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</si>
  <si>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</si>
  <si>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</si>
  <si>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</si>
  <si>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</si>
  <si>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</si>
  <si>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</si>
  <si>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</si>
  <si>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</si>
  <si>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</si>
  <si>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</si>
  <si>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</si>
  <si>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</si>
  <si>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</si>
  <si>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</si>
  <si>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</si>
  <si>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</si>
  <si>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</si>
  <si>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</si>
  <si>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</si>
  <si>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</si>
  <si>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</si>
  <si>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</si>
  <si>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</si>
  <si>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</si>
  <si>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</si>
  <si>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</si>
  <si>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</si>
  <si>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</si>
  <si>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</si>
  <si>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</si>
  <si>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</si>
  <si>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</si>
  <si>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</si>
  <si>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</si>
  <si>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</si>
  <si>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</si>
  <si>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</si>
  <si>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</si>
  <si>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</si>
  <si>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</si>
  <si>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</si>
  <si>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</si>
  <si>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</si>
  <si>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</si>
  <si>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</si>
  <si>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</si>
  <si>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</si>
  <si>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</si>
  <si>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</si>
  <si>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</si>
  <si>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</si>
  <si>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</si>
  <si>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</si>
  <si>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</si>
  <si>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</si>
  <si>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</si>
  <si>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</si>
  <si>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</si>
  <si>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</si>
  <si>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</si>
  <si>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</si>
  <si>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</si>
  <si>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</si>
  <si>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</si>
  <si>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</si>
  <si>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</si>
  <si>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</si>
  <si>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</si>
  <si>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</si>
  <si>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</si>
  <si>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</si>
  <si>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</si>
  <si>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</si>
  <si>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</si>
  <si>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</si>
  <si>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</si>
  <si>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</si>
  <si>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</si>
  <si>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</si>
  <si>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</si>
  <si>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</si>
  <si>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</si>
  <si>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</si>
  <si>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</si>
  <si>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</si>
  <si>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</si>
  <si>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</si>
  <si>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</si>
  <si>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</si>
  <si>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</si>
  <si>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</si>
  <si>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</si>
  <si>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</si>
  <si>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</si>
  <si>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</si>
  <si>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</si>
  <si>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</si>
  <si>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</si>
  <si>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</si>
  <si>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</si>
  <si>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</si>
  <si>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</si>
  <si>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</si>
  <si>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</si>
  <si>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</si>
  <si>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</si>
  <si>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</si>
  <si>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</si>
  <si>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</si>
  <si>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</si>
  <si>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</si>
  <si>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</si>
  <si>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</si>
  <si>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</si>
  <si>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</si>
  <si>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</si>
  <si>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</si>
  <si>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</si>
  <si>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</si>
  <si>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</si>
  <si>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</si>
  <si>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</si>
  <si>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</si>
  <si>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</si>
  <si>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</si>
  <si>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</si>
  <si>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</si>
  <si>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</si>
  <si>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</si>
  <si>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</si>
  <si>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</si>
  <si>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</si>
  <si>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</si>
  <si>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</si>
  <si>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</si>
  <si>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</si>
  <si>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</si>
  <si>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</si>
  <si>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</si>
  <si>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</si>
  <si>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</si>
  <si>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</si>
  <si>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</si>
  <si>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</si>
  <si>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</si>
  <si>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</si>
  <si>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</si>
  <si>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</si>
  <si>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</si>
  <si>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</si>
  <si>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</si>
  <si>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</si>
  <si>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</si>
  <si>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</si>
  <si>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</si>
  <si>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</si>
  <si>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</si>
  <si>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</si>
  <si>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</si>
  <si>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</si>
  <si>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</si>
  <si>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</si>
  <si>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</si>
  <si>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</si>
  <si>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</si>
  <si>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</si>
  <si>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</si>
  <si>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</si>
  <si>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</si>
  <si>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</si>
  <si>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</si>
  <si>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</si>
  <si>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</si>
  <si>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</si>
  <si>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</si>
  <si>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</si>
  <si>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</si>
  <si>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</si>
  <si>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</si>
  <si>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</si>
  <si>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</si>
  <si>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</si>
  <si>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</si>
  <si>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</si>
  <si>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</si>
  <si>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</si>
  <si>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</si>
  <si>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</si>
  <si>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</si>
  <si>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</si>
  <si>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</si>
  <si>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</si>
  <si>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</si>
  <si>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</si>
  <si>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</si>
  <si>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</si>
  <si>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</si>
  <si>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</si>
  <si>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</si>
  <si>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</si>
  <si>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</si>
  <si>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</si>
  <si>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</si>
  <si>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</si>
  <si>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</si>
  <si>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</si>
  <si>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</si>
  <si>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</si>
  <si>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</si>
  <si>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</si>
  <si>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</si>
  <si>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</si>
  <si>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</si>
  <si>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</si>
  <si>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</si>
  <si>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</si>
  <si>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</si>
  <si>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</si>
  <si>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</si>
  <si>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</si>
  <si>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</si>
  <si>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</si>
  <si>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</si>
  <si>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</si>
  <si>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</si>
  <si>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</si>
  <si>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</si>
  <si>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</si>
  <si>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</si>
  <si>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</si>
  <si>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</si>
  <si>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</si>
  <si>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</si>
  <si>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</si>
  <si>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</si>
  <si>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</si>
  <si>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</si>
  <si>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</si>
  <si>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</si>
  <si>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</si>
  <si>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</si>
  <si>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</si>
  <si>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</si>
  <si>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</si>
  <si>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</si>
  <si>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</si>
  <si>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</si>
  <si>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</si>
  <si>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</si>
  <si>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</si>
  <si>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</si>
  <si>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</si>
  <si>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</si>
  <si>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</si>
  <si>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</si>
  <si>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</si>
  <si>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</si>
  <si>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</si>
  <si>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</si>
  <si>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</si>
  <si>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</si>
  <si>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</si>
  <si>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</si>
  <si>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</si>
  <si>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</si>
  <si>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</si>
  <si>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</si>
  <si>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</si>
  <si>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</si>
  <si>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</si>
  <si>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</si>
  <si>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</si>
  <si>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</si>
  <si>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</si>
  <si>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</si>
  <si>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</si>
  <si>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</si>
  <si>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</si>
  <si>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</si>
  <si>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</si>
  <si>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</si>
  <si>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</si>
  <si>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</si>
  <si>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</si>
  <si>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</si>
  <si>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</si>
  <si>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</si>
  <si>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</si>
  <si>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</si>
  <si>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</si>
  <si>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</si>
  <si>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</si>
  <si>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</si>
  <si>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</si>
  <si>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</si>
  <si>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</si>
  <si>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</si>
  <si>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</si>
  <si>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</si>
  <si>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</si>
  <si>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</si>
  <si>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</si>
  <si>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</si>
  <si>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</si>
  <si>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</si>
  <si>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</si>
  <si>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</si>
  <si>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</si>
  <si>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</si>
  <si>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</si>
  <si>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</si>
  <si>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</si>
  <si>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</si>
  <si>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</si>
  <si>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</si>
  <si>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</si>
  <si>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</si>
  <si>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</si>
  <si>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</si>
  <si>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</si>
  <si>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</si>
  <si>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</si>
  <si>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</si>
  <si>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</si>
  <si>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</si>
  <si>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</si>
  <si>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</si>
  <si>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</si>
  <si>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</si>
  <si>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</si>
  <si>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</si>
  <si>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</si>
  <si>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</si>
  <si>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</si>
  <si>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</si>
  <si>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</si>
  <si>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</si>
  <si>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</si>
  <si>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</si>
  <si>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</si>
  <si>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</si>
  <si>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</si>
  <si>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</si>
  <si>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</si>
  <si>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</si>
  <si>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</si>
  <si>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</si>
  <si>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</si>
  <si>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</si>
  <si>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</si>
  <si>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</si>
  <si>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</si>
  <si>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</si>
  <si>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</si>
  <si>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</si>
  <si>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</si>
  <si>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</si>
  <si>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</si>
  <si>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</si>
  <si>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</si>
  <si>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</si>
  <si>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</si>
  <si>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</si>
  <si>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</si>
  <si>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</si>
  <si>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</si>
  <si>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</si>
  <si>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</si>
  <si>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</si>
  <si>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</si>
  <si>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</si>
  <si>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</si>
  <si>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</si>
  <si>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</si>
  <si>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</si>
  <si>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</si>
  <si>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</si>
  <si>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</si>
  <si>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</si>
  <si>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</si>
  <si>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</si>
  <si>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</si>
  <si>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</si>
  <si>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</si>
  <si>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</si>
  <si>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</si>
  <si>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</si>
  <si>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</si>
  <si>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</si>
  <si>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</si>
  <si>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</si>
  <si>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</si>
  <si>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</si>
  <si>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</si>
  <si>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</si>
  <si>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</si>
  <si>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</si>
  <si>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</si>
  <si>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</si>
  <si>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</si>
  <si>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</si>
  <si>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</si>
  <si>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</si>
  <si>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</si>
  <si>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</si>
  <si>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</si>
  <si>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</si>
  <si>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</si>
  <si>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</si>
  <si>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</si>
  <si>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</si>
  <si>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</si>
  <si>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</si>
  <si>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</si>
  <si>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</si>
  <si>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</si>
  <si>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</si>
  <si>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</si>
  <si>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</si>
  <si>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</si>
  <si>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</si>
  <si>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</si>
  <si>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</si>
  <si>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</si>
  <si>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</si>
  <si>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</si>
  <si>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</si>
  <si>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</si>
  <si>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</si>
  <si>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</si>
  <si>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</si>
  <si>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</si>
  <si>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</si>
  <si>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</si>
  <si>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</si>
  <si>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</si>
  <si>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</si>
  <si>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</si>
  <si>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</si>
  <si>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</si>
  <si>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</si>
  <si>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</si>
  <si>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</si>
  <si>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</si>
  <si>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</si>
  <si>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</si>
  <si>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</si>
  <si>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</si>
  <si>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</si>
  <si>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</si>
  <si>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</si>
  <si>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</si>
  <si>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</si>
  <si>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</si>
  <si>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</si>
  <si>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</si>
  <si>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</si>
  <si>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</si>
  <si>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</si>
  <si>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</si>
  <si>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</si>
  <si>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</si>
  <si>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</si>
  <si>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</si>
  <si>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</si>
  <si>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</si>
  <si>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</si>
  <si>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</si>
  <si>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</si>
  <si>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</si>
  <si>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</si>
  <si>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</si>
  <si>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</si>
  <si>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</si>
  <si>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</si>
  <si>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</si>
  <si>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</si>
  <si>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</si>
  <si>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</si>
  <si>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</si>
  <si>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</si>
  <si>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</si>
  <si>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</si>
  <si>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</si>
  <si>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</si>
  <si>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</si>
  <si>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</si>
  <si>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</si>
  <si>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</si>
  <si>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</si>
  <si>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</si>
  <si>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</si>
  <si>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</si>
  <si>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</si>
  <si>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</si>
  <si>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</si>
  <si>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</si>
  <si>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</si>
  <si>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</si>
  <si>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</si>
  <si>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</si>
  <si>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</si>
  <si>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</si>
  <si>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</si>
  <si>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</si>
  <si>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</si>
  <si>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</si>
  <si>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</si>
  <si>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</si>
  <si>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</si>
  <si>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</si>
  <si>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</si>
  <si>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</si>
  <si>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</si>
  <si>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</si>
  <si>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</si>
  <si>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</si>
  <si>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</si>
  <si>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</si>
  <si>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</si>
  <si>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</si>
  <si>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</si>
  <si>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</si>
  <si>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</si>
  <si>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</si>
  <si>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</si>
  <si>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</si>
  <si>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</si>
  <si>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</si>
  <si>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</si>
  <si>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</si>
  <si>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</si>
  <si>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</si>
  <si>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</si>
  <si>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</si>
  <si>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</si>
  <si>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</si>
  <si>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</si>
  <si>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</si>
  <si>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</si>
  <si>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</si>
  <si>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</si>
  <si>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</si>
  <si>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</si>
  <si>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</si>
  <si>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</si>
  <si>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</si>
  <si>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</si>
  <si>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</si>
  <si>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</si>
  <si>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</si>
  <si>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</si>
  <si>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</si>
  <si>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</si>
  <si>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</si>
  <si>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</si>
  <si>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</si>
  <si>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</si>
  <si>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</si>
  <si>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</si>
  <si>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</si>
  <si>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</si>
  <si>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</si>
  <si>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</si>
  <si>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</si>
  <si>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</si>
  <si>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</si>
  <si>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</si>
  <si>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</si>
  <si>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</si>
  <si>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</si>
  <si>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</si>
  <si>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</si>
  <si>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</si>
  <si>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</si>
  <si>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</si>
  <si>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</si>
  <si>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</si>
  <si>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</si>
  <si>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</si>
  <si>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</si>
  <si>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</si>
  <si>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</si>
  <si>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</si>
  <si>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</si>
  <si>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</si>
  <si>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</si>
  <si>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</si>
  <si>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</si>
  <si>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</si>
  <si>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</si>
  <si>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</si>
  <si>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</si>
  <si>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</si>
  <si>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</si>
  <si>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</si>
  <si>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</si>
  <si>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</si>
  <si>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</si>
  <si>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</si>
  <si>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</si>
  <si>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</si>
  <si>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</si>
  <si>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</si>
  <si>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</si>
  <si>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</si>
  <si>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</si>
  <si>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</si>
  <si>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</si>
  <si>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</si>
  <si>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</si>
  <si>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</si>
  <si>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</si>
  <si>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</si>
  <si>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</si>
  <si>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</si>
  <si>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</si>
  <si>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</si>
  <si>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</si>
  <si>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</si>
  <si>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</si>
  <si>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</si>
  <si>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</si>
  <si>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</si>
  <si>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</si>
  <si>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</si>
  <si>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</si>
  <si>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</si>
  <si>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</si>
  <si>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</si>
  <si>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</si>
  <si>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</si>
  <si>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</si>
  <si>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</si>
  <si>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</si>
  <si>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</si>
  <si>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</si>
  <si>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</si>
  <si>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</si>
  <si>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</si>
  <si>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</si>
  <si>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</si>
  <si>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</si>
  <si>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</si>
  <si>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</si>
  <si>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</si>
  <si>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</si>
  <si>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</si>
  <si>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</si>
  <si>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</si>
  <si>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</si>
  <si>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</si>
  <si>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</si>
  <si>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</si>
  <si>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</si>
  <si>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</si>
  <si>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</si>
  <si>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</si>
  <si>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</si>
  <si>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</si>
  <si>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</si>
  <si>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</si>
  <si>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</si>
  <si>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</si>
  <si>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</si>
  <si>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</si>
  <si>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</si>
  <si>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</si>
  <si>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</si>
  <si>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</si>
  <si>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</si>
  <si>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</si>
  <si>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</si>
  <si>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</si>
  <si>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</si>
  <si>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</si>
  <si>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</si>
  <si>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</si>
  <si>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</si>
  <si>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</si>
  <si>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</si>
  <si>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</si>
  <si>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</si>
  <si>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</si>
  <si>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</si>
  <si>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</si>
  <si>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</si>
  <si>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</si>
  <si>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</si>
  <si>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</si>
  <si>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</si>
  <si>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</si>
  <si>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</si>
  <si>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</si>
  <si>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</si>
  <si>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</si>
  <si>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</si>
  <si>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</si>
  <si>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</si>
  <si>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</si>
  <si>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</si>
  <si>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</si>
  <si>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</si>
  <si>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</si>
  <si>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</si>
  <si>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</si>
  <si>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</si>
  <si>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</si>
  <si>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</si>
  <si>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</si>
  <si>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</si>
  <si>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</si>
  <si>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</si>
  <si>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</si>
  <si>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</si>
  <si>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</si>
  <si>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</si>
  <si>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</si>
  <si>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</si>
  <si>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</si>
  <si>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</si>
  <si>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</si>
  <si>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</si>
  <si>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</si>
  <si>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</si>
  <si>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</si>
  <si>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</si>
  <si>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</si>
  <si>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</si>
  <si>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</si>
  <si>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</si>
  <si>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</si>
  <si>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</si>
  <si>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</si>
  <si>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</si>
  <si>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</si>
  <si>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</si>
  <si>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</si>
  <si>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</si>
  <si>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</si>
  <si>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</si>
  <si>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</si>
  <si>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</si>
  <si>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</si>
  <si>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</si>
  <si>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</si>
  <si>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</si>
  <si>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</si>
  <si>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</si>
  <si>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</si>
  <si>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</si>
  <si>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</si>
  <si>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</si>
  <si>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</si>
  <si>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</si>
  <si>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</si>
  <si>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</si>
  <si>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</si>
  <si>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</si>
  <si>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</si>
  <si>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</si>
  <si>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</si>
  <si>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</si>
  <si>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</si>
  <si>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</si>
  <si>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</si>
  <si>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</si>
  <si>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</si>
  <si>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</si>
  <si>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</si>
  <si>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</si>
  <si>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</si>
  <si>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</si>
  <si>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</si>
  <si>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</si>
  <si>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</si>
  <si>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</si>
  <si>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</si>
  <si>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</si>
  <si>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</si>
  <si>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</si>
  <si>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</si>
  <si>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</si>
  <si>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</si>
  <si>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</si>
  <si>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</si>
  <si>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</si>
  <si>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</si>
  <si>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</si>
  <si>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</si>
  <si>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</si>
  <si>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</si>
  <si>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</si>
  <si>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</si>
  <si>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</si>
  <si>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</si>
  <si>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</si>
  <si>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</si>
  <si>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</si>
  <si>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</si>
  <si>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</si>
  <si>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</si>
  <si>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</si>
  <si>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</si>
  <si>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</si>
  <si>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</si>
  <si>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</si>
  <si>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</si>
  <si>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</si>
  <si>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</si>
  <si>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</si>
  <si>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</si>
  <si>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</si>
  <si>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</si>
  <si>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</si>
  <si>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</si>
  <si>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</si>
  <si>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</si>
  <si>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</si>
  <si>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</si>
  <si>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</si>
  <si>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</si>
  <si>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</si>
  <si>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</si>
  <si>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</si>
  <si>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</si>
  <si>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</si>
  <si>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</si>
  <si>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</si>
  <si>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</si>
  <si>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</si>
  <si>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</si>
  <si>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</si>
  <si>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</si>
  <si>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</si>
  <si>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</si>
  <si>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</si>
  <si>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</si>
  <si>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</si>
  <si>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</si>
  <si>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</si>
  <si>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</si>
  <si>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</si>
  <si>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</si>
  <si>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</si>
  <si>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</si>
  <si>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</si>
  <si>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</si>
  <si>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</si>
  <si>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</si>
  <si>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</si>
  <si>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</si>
  <si>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</si>
  <si>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</si>
  <si>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</si>
  <si>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</si>
  <si>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</si>
  <si>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</si>
  <si>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</si>
  <si>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</si>
  <si>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</si>
  <si>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</si>
  <si>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</si>
  <si>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</si>
  <si>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</si>
  <si>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</si>
  <si>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</si>
  <si>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</si>
  <si>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</si>
  <si>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</si>
  <si>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</si>
  <si>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</si>
  <si>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</si>
  <si>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</si>
  <si>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</si>
  <si>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</si>
  <si>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</si>
  <si>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</si>
  <si>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</si>
  <si>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</si>
  <si>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</si>
  <si>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</si>
  <si>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</si>
  <si>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</si>
  <si>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</si>
  <si>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</si>
  <si>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</si>
  <si>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</si>
  <si>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</si>
  <si>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</si>
  <si>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</si>
  <si>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</si>
  <si>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</si>
  <si>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</si>
  <si>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</si>
  <si>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</si>
  <si>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</si>
  <si>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</si>
  <si>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</si>
  <si>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</si>
  <si>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</si>
  <si>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</si>
  <si>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</si>
  <si>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</si>
  <si>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</si>
  <si>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</si>
  <si>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</si>
  <si>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</si>
  <si>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</si>
  <si>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</si>
  <si>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</si>
  <si>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</si>
  <si>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</si>
  <si>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</si>
  <si>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</si>
  <si>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</si>
  <si>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</si>
  <si>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</si>
  <si>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</si>
  <si>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</si>
  <si>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</si>
  <si>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</si>
  <si>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</si>
  <si>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</si>
  <si>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</si>
  <si>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</si>
  <si>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</si>
  <si>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</si>
  <si>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</si>
  <si>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</si>
  <si>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</si>
  <si>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</si>
  <si>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</si>
  <si>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</si>
  <si>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</si>
  <si>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</si>
  <si>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</si>
  <si>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</si>
  <si>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</si>
  <si>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</si>
  <si>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</si>
  <si>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</si>
  <si>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</si>
  <si>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</si>
  <si>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</si>
  <si>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</si>
  <si>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</si>
  <si>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</si>
  <si>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</si>
  <si>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</si>
  <si>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</si>
  <si>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</si>
  <si>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</si>
  <si>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</si>
  <si>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</si>
  <si>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</si>
  <si>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</si>
  <si>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</si>
  <si>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</si>
  <si>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</si>
  <si>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</si>
  <si>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</si>
  <si>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</si>
  <si>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</si>
  <si>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</si>
  <si>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</si>
  <si>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</si>
  <si>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</si>
  <si>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</si>
  <si>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</si>
  <si>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</si>
  <si>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</si>
  <si>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</si>
  <si>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</si>
  <si>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</si>
  <si>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</si>
  <si>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</si>
  <si>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</si>
  <si>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</si>
  <si>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</si>
  <si>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</si>
  <si>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</si>
  <si>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</si>
  <si>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</si>
  <si>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</si>
  <si>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</si>
  <si>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</si>
  <si>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</si>
  <si>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</si>
  <si>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</si>
  <si>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</si>
  <si>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</si>
  <si>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</si>
  <si>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</si>
  <si>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</si>
  <si>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</si>
  <si>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</si>
  <si>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</si>
  <si>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</si>
  <si>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</si>
  <si>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</si>
  <si>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</si>
  <si>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</si>
  <si>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</si>
  <si>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</si>
  <si>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</si>
  <si>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</si>
  <si>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</si>
  <si>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</si>
  <si>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</si>
  <si>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</si>
  <si>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</si>
  <si>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</si>
  <si>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</si>
  <si>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</si>
  <si>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</si>
  <si>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</si>
  <si>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</si>
  <si>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</si>
  <si>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</si>
  <si>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</si>
  <si>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</si>
  <si>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</si>
  <si>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</si>
  <si>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</si>
  <si>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</si>
  <si>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</si>
  <si>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</si>
  <si>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</si>
  <si>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</si>
  <si>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</si>
  <si>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</si>
  <si>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</si>
  <si>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</si>
  <si>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</si>
  <si>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</si>
  <si>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</si>
  <si>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</si>
  <si>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</si>
  <si>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</si>
  <si>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</si>
  <si>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</si>
  <si>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</si>
  <si>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</si>
  <si>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</si>
  <si>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</si>
  <si>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</si>
  <si>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</si>
  <si>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</si>
  <si>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</si>
  <si>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</si>
  <si>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</si>
  <si>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</si>
  <si>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</si>
  <si>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</si>
  <si>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</si>
  <si>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</si>
  <si>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</si>
  <si>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</si>
  <si>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</si>
  <si>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</si>
  <si>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</si>
  <si>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</si>
  <si>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</si>
  <si>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</si>
  <si>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</si>
  <si>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</si>
  <si>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</si>
  <si>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</si>
  <si>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</si>
  <si>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</si>
  <si>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</si>
  <si>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</si>
  <si>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</si>
  <si>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</si>
  <si>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</si>
  <si>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</si>
  <si>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</si>
  <si>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</si>
  <si>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</si>
  <si>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</si>
  <si>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</si>
  <si>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</si>
  <si>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</si>
  <si>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</si>
  <si>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</si>
  <si>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</si>
  <si>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</si>
  <si>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</si>
  <si>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</si>
  <si>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</si>
  <si>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</si>
  <si>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</si>
  <si>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</si>
  <si>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</si>
  <si>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</si>
  <si>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</si>
  <si>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</si>
  <si>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</si>
  <si>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</si>
  <si>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</si>
  <si>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</si>
  <si>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</si>
  <si>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</si>
  <si>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</si>
  <si>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</si>
  <si>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</si>
  <si>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</si>
  <si>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</si>
  <si>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</si>
  <si>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</si>
  <si>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</si>
  <si>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</si>
  <si>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</si>
  <si>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</si>
  <si>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</si>
  <si>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</si>
  <si>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</si>
  <si>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</si>
  <si>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</si>
  <si>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</si>
  <si>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</si>
  <si>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</si>
  <si>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</si>
  <si>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</si>
  <si>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</si>
  <si>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</si>
  <si>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</si>
  <si>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</si>
  <si>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</si>
  <si>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</si>
  <si>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</si>
  <si>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</si>
  <si>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</si>
  <si>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</si>
  <si>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</si>
  <si>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</si>
  <si>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</si>
  <si>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</si>
  <si>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</si>
  <si>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</si>
  <si>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</si>
  <si>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</si>
  <si>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</si>
  <si>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</si>
  <si>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</si>
  <si>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</si>
  <si>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</si>
  <si>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</si>
  <si>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</si>
  <si>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</si>
  <si>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</si>
  <si>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</si>
  <si>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</si>
  <si>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</si>
  <si>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</si>
  <si>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</si>
  <si>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</si>
  <si>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</si>
  <si>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</si>
  <si>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</si>
  <si>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</si>
  <si>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</si>
  <si>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</si>
  <si>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</si>
  <si>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</si>
  <si>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</si>
  <si>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</si>
  <si>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</si>
  <si>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</si>
  <si>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</si>
  <si>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</si>
  <si>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</si>
  <si>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</si>
  <si>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</si>
  <si>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</si>
  <si>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</si>
  <si>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</si>
  <si>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</si>
  <si>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</si>
  <si>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</si>
  <si>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</si>
  <si>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</si>
  <si>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</si>
  <si>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</si>
  <si>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</si>
  <si>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</si>
  <si>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</si>
  <si>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</si>
  <si>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</si>
  <si>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</si>
  <si>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</si>
  <si>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</si>
  <si>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</si>
  <si>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</si>
  <si>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</si>
  <si>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</si>
  <si>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</si>
  <si>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</si>
  <si>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</si>
  <si>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</si>
  <si>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</si>
  <si>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</si>
  <si>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</si>
  <si>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</si>
  <si>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</si>
  <si>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</si>
  <si>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</si>
  <si>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</si>
  <si>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</si>
  <si>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</si>
  <si>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</si>
  <si>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</si>
  <si>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</si>
  <si>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</si>
  <si>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</si>
  <si>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</si>
  <si>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</si>
  <si>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</si>
  <si>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</si>
  <si>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</si>
  <si>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</si>
  <si>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</si>
  <si>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</si>
  <si>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</si>
  <si>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</si>
  <si>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</si>
  <si>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</si>
  <si>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</si>
  <si>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</si>
  <si>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</si>
  <si>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</si>
  <si>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</si>
  <si>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</si>
  <si>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</si>
  <si>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</si>
  <si>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</si>
  <si>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</si>
  <si>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</si>
  <si>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</si>
  <si>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</si>
  <si>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</si>
  <si>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</si>
  <si>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</si>
  <si>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</si>
  <si>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</si>
  <si>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</si>
  <si>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</si>
  <si>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</si>
  <si>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</si>
  <si>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</si>
  <si>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</si>
  <si>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</si>
  <si>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</si>
  <si>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</si>
  <si>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</si>
  <si>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</si>
  <si>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</si>
  <si>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</si>
  <si>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</si>
  <si>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</si>
  <si>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</si>
  <si>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</si>
  <si>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</si>
  <si>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</si>
  <si>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</si>
  <si>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</si>
  <si>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</si>
  <si>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</si>
  <si>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</si>
  <si>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</si>
  <si>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</si>
  <si>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</si>
  <si>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</si>
  <si>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</si>
  <si>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</si>
  <si>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</si>
  <si>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</si>
  <si>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</si>
  <si>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</si>
  <si>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</si>
  <si>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</si>
  <si>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</si>
  <si>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</si>
  <si>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</si>
  <si>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</si>
  <si>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</si>
  <si>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</si>
  <si>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</si>
  <si>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</si>
  <si>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</si>
  <si>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</si>
  <si>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</si>
  <si>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</si>
  <si>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</si>
  <si>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</si>
  <si>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</si>
  <si>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</si>
  <si>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</si>
  <si>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</si>
  <si>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</si>
  <si>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</si>
  <si>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</si>
  <si>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</si>
  <si>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</si>
  <si>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</si>
  <si>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</si>
  <si>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</si>
  <si>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</si>
  <si>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</si>
  <si>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</si>
  <si>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</si>
  <si>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</si>
  <si>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</si>
  <si>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</si>
  <si>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</si>
  <si>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</si>
  <si>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</si>
  <si>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</si>
  <si>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</si>
  <si>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</si>
  <si>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</si>
  <si>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</si>
  <si>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</si>
  <si>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</si>
  <si>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</si>
  <si>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</si>
  <si>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</si>
  <si>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</si>
  <si>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</si>
  <si>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</si>
  <si>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</si>
  <si>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</si>
  <si>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</si>
  <si>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</si>
  <si>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</si>
  <si>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</si>
  <si>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</si>
  <si>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</si>
  <si>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</si>
  <si>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</si>
  <si>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</si>
  <si>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</si>
  <si>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</si>
  <si>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</si>
  <si>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</si>
  <si>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</si>
  <si>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</si>
  <si>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</si>
  <si>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</si>
  <si>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</si>
  <si>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</si>
  <si>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</si>
  <si>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</si>
  <si>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</si>
  <si>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</si>
  <si>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</si>
  <si>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</si>
  <si>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</si>
  <si>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</si>
  <si>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</si>
  <si>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</si>
  <si>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</si>
  <si>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</si>
  <si>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</si>
  <si>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</si>
  <si>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</si>
  <si>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</si>
  <si>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</si>
  <si>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</si>
  <si>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</si>
  <si>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</si>
  <si>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</si>
  <si>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</si>
  <si>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</si>
  <si>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</si>
  <si>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</si>
  <si>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</si>
  <si>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</si>
  <si>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</si>
  <si>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</si>
  <si>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</si>
  <si>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</si>
  <si>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</si>
  <si>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</si>
  <si>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</si>
  <si>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</si>
  <si>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</si>
  <si>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</si>
  <si>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</si>
  <si>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</si>
  <si>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</si>
  <si>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</si>
  <si>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</si>
  <si>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</si>
  <si>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</si>
  <si>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</si>
  <si>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</si>
  <si>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</si>
  <si>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</si>
  <si>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</si>
  <si>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</si>
  <si>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</si>
  <si>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</si>
  <si>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</si>
  <si>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</si>
  <si>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</si>
  <si>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</si>
  <si>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</si>
  <si>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</si>
  <si>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</si>
  <si>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</si>
  <si>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</si>
  <si>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</si>
  <si>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</si>
  <si>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</si>
  <si>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</si>
  <si>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</si>
  <si>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</si>
  <si>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</si>
  <si>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</si>
  <si>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</si>
  <si>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</si>
  <si>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</si>
  <si>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</si>
  <si>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</si>
  <si>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</si>
  <si>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</si>
  <si>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</si>
  <si>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</si>
  <si>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</si>
  <si>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</si>
  <si>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</si>
  <si>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</si>
  <si>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</si>
  <si>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</si>
  <si>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</si>
  <si>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</si>
  <si>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</si>
  <si>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</si>
  <si>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</si>
  <si>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</si>
  <si>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</si>
  <si>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</si>
  <si>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</si>
  <si>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</si>
  <si>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</si>
  <si>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</si>
  <si>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</si>
  <si>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</si>
  <si>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</si>
  <si>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</si>
  <si>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</si>
  <si>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</si>
  <si>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</si>
  <si>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</si>
  <si>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</si>
  <si>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</si>
  <si>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</si>
  <si>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</si>
  <si>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</si>
  <si>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</si>
  <si>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</si>
  <si>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</si>
  <si>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</si>
  <si>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</si>
  <si>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</si>
  <si>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</si>
  <si>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</si>
  <si>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</si>
  <si>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</si>
  <si>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</si>
  <si>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</si>
  <si>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</si>
  <si>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</si>
  <si>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</si>
  <si>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</si>
  <si>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</si>
  <si>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</si>
  <si>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</si>
  <si>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</si>
  <si>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</si>
  <si>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</si>
  <si>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</si>
  <si>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</si>
  <si>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</si>
  <si>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</si>
  <si>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</si>
  <si>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</si>
  <si>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</si>
  <si>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</si>
  <si>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</si>
  <si>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</si>
  <si>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</si>
  <si>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</si>
  <si>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</si>
  <si>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</si>
  <si>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</si>
  <si>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</si>
  <si>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</si>
  <si>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</si>
  <si>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</si>
  <si>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</si>
  <si>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</si>
  <si>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</si>
  <si>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</si>
  <si>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</si>
  <si>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</si>
  <si>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</si>
  <si>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</si>
  <si>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</si>
  <si>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</si>
  <si>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</si>
  <si>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</si>
  <si>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</si>
  <si>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</si>
  <si>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</si>
  <si>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</si>
  <si>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</si>
  <si>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</si>
  <si>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</si>
  <si>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</si>
  <si>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</si>
  <si>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</si>
  <si>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</si>
  <si>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</si>
  <si>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</si>
  <si>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</si>
  <si>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</si>
  <si>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</si>
  <si>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</si>
  <si>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</si>
  <si>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</si>
  <si>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</si>
  <si>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</si>
  <si>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</si>
  <si>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</si>
  <si>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</si>
  <si>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</si>
  <si>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</si>
  <si>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</si>
  <si>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</si>
  <si>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</si>
  <si>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</si>
  <si>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</si>
  <si>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</si>
  <si>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</si>
  <si>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</si>
  <si>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</si>
  <si>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</si>
  <si>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</si>
  <si>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</si>
  <si>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</si>
  <si>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</si>
  <si>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</si>
  <si>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</si>
  <si>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</si>
  <si>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</si>
  <si>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</si>
  <si>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</si>
  <si>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</si>
  <si>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</si>
  <si>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</si>
  <si>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</si>
  <si>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</si>
  <si>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</si>
  <si>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</si>
  <si>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</si>
  <si>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</si>
  <si>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</si>
  <si>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</si>
  <si>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</si>
  <si>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</si>
  <si>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</si>
  <si>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</si>
  <si>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</si>
  <si>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</si>
  <si>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</si>
  <si>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</si>
  <si>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</si>
  <si>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</si>
  <si>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</si>
  <si>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</si>
  <si>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</si>
  <si>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</si>
  <si>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</si>
  <si>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</si>
  <si>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</si>
  <si>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</si>
  <si>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</si>
  <si>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</si>
  <si>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</si>
  <si>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</si>
  <si>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</si>
  <si>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</si>
  <si>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</si>
  <si>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</si>
  <si>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</si>
  <si>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</si>
  <si>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</si>
  <si>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</si>
  <si>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</si>
  <si>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</si>
  <si>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</si>
  <si>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</si>
  <si>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</si>
  <si>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</si>
  <si>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</si>
  <si>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</si>
  <si>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</si>
  <si>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</si>
  <si>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</si>
  <si>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</si>
  <si>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</si>
  <si>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</si>
  <si>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</si>
  <si>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</si>
  <si>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</si>
  <si>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</si>
  <si>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</si>
  <si>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</si>
  <si>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</si>
  <si>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</si>
  <si>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</si>
  <si>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</si>
  <si>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</si>
  <si>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</si>
  <si>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</si>
  <si>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</si>
  <si>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</si>
  <si>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</si>
  <si>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</si>
  <si>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</si>
  <si>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</si>
  <si>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</si>
  <si>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</si>
  <si>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</si>
  <si>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</si>
  <si>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</si>
  <si>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</si>
  <si>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</si>
  <si>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</si>
  <si>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</si>
  <si>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</si>
  <si>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</si>
  <si>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</si>
  <si>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</si>
  <si>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</si>
  <si>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</si>
  <si>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</si>
  <si>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</si>
  <si>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</si>
  <si>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</si>
  <si>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</si>
  <si>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</si>
  <si>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</si>
  <si>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</si>
  <si>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</si>
  <si>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</si>
  <si>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</si>
  <si>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</si>
  <si>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</si>
  <si>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</si>
  <si>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</si>
  <si>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</si>
  <si>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</si>
  <si>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</si>
  <si>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</si>
  <si>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</si>
  <si>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</si>
  <si>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</si>
  <si>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</si>
  <si>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</si>
  <si>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</si>
  <si>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</si>
  <si>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</si>
  <si>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</si>
  <si>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</si>
  <si>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</si>
  <si>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</si>
  <si>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</si>
  <si>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</si>
  <si>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</si>
  <si>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</si>
  <si>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</si>
  <si>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</si>
  <si>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</si>
  <si>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</si>
  <si>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</si>
  <si>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</si>
  <si>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</si>
  <si>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</si>
  <si>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</si>
  <si>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</si>
  <si>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</si>
  <si>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</si>
  <si>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</si>
  <si>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</si>
  <si>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</si>
  <si>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</si>
  <si>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</si>
  <si>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</si>
  <si>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</si>
  <si>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</si>
  <si>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</si>
  <si>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</si>
  <si>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</si>
  <si>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</si>
  <si>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</si>
  <si>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</si>
  <si>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</si>
  <si>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</si>
  <si>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</si>
  <si>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</si>
  <si>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</si>
  <si>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</si>
  <si>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</si>
  <si>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</si>
  <si>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</si>
  <si>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</si>
  <si>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</si>
  <si>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</si>
  <si>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</si>
  <si>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</si>
  <si>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</si>
  <si>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</si>
  <si>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</si>
  <si>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</si>
  <si>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</si>
  <si>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</si>
  <si>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</si>
  <si>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</si>
  <si>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</si>
  <si>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</si>
  <si>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</si>
  <si>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</si>
  <si>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</si>
  <si>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</si>
  <si>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</si>
  <si>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</si>
  <si>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</si>
  <si>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</si>
  <si>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</si>
  <si>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</si>
  <si>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</si>
  <si>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</si>
  <si>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</si>
  <si>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</si>
  <si>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</si>
  <si>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</si>
  <si>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</si>
  <si>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</si>
  <si>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</si>
  <si>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</si>
  <si>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</si>
  <si>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</si>
  <si>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</si>
  <si>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</si>
  <si>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</si>
  <si>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</si>
  <si>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</si>
  <si>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</si>
  <si>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</si>
  <si>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</si>
  <si>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</si>
  <si>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</si>
  <si>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</si>
  <si>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</si>
  <si>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</si>
  <si>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</si>
  <si>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</si>
  <si>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</si>
  <si>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</si>
  <si>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</si>
  <si>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</si>
  <si>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</si>
  <si>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</si>
  <si>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</si>
  <si>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</si>
  <si>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</si>
  <si>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</si>
  <si>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</si>
  <si>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</si>
  <si>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</si>
  <si>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</si>
  <si>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</si>
  <si>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</si>
  <si>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</si>
  <si>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</si>
  <si>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</si>
  <si>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</si>
  <si>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</si>
  <si>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</si>
  <si>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</si>
  <si>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</si>
  <si>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</si>
  <si>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</si>
  <si>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</si>
  <si>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</si>
  <si>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</si>
  <si>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</si>
  <si>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</si>
  <si>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</si>
  <si>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</si>
  <si>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</si>
  <si>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</si>
  <si>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</si>
  <si>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</si>
  <si>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</si>
  <si>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</si>
  <si>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</si>
  <si>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</si>
  <si>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</si>
  <si>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</si>
  <si>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</si>
  <si>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</si>
  <si>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</si>
  <si>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</si>
  <si>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</si>
  <si>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</si>
  <si>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</si>
  <si>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</si>
  <si>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</si>
  <si>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</si>
  <si>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</si>
  <si>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</si>
  <si>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</si>
  <si>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</si>
  <si>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</si>
  <si>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</si>
  <si>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</si>
  <si>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</si>
  <si>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</si>
  <si>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</si>
  <si>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</si>
  <si>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</si>
  <si>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</si>
  <si>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</si>
  <si>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</si>
  <si>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</si>
  <si>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</si>
  <si>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</si>
  <si>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</si>
  <si>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</si>
  <si>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</si>
  <si>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</si>
  <si>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</si>
  <si>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</si>
  <si>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</si>
  <si>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</si>
  <si>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</si>
  <si>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</si>
  <si>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</si>
  <si>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</si>
  <si>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</si>
  <si>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</si>
  <si>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</si>
  <si>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</si>
  <si>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</si>
  <si>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</si>
  <si>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</si>
  <si>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</si>
  <si>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</si>
  <si>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</si>
  <si>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</si>
  <si>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</si>
  <si>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</si>
  <si>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</si>
  <si>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</si>
  <si>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</si>
  <si>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</si>
  <si>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</si>
  <si>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</si>
  <si>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</si>
  <si>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</si>
  <si>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</si>
  <si>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</si>
  <si>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</si>
  <si>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</si>
  <si>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</si>
  <si>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</si>
  <si>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</si>
  <si>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</si>
  <si>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</si>
  <si>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</si>
  <si>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</si>
  <si>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</si>
  <si>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</si>
  <si>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</si>
  <si>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</si>
  <si>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</si>
  <si>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</si>
  <si>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</si>
  <si>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</si>
  <si>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</si>
  <si>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</si>
  <si>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</si>
  <si>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</si>
  <si>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</si>
  <si>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</si>
  <si>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</si>
  <si>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</si>
  <si>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</si>
  <si>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</si>
  <si>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</si>
  <si>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</si>
  <si>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</si>
  <si>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</si>
  <si>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</si>
  <si>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</si>
  <si>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</si>
  <si>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</si>
  <si>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</si>
  <si>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</si>
  <si>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</si>
  <si>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</si>
  <si>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</si>
  <si>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</si>
  <si>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</si>
  <si>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</si>
  <si>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</si>
  <si>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</si>
  <si>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</si>
  <si>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</si>
  <si>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</si>
  <si>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</si>
  <si>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</si>
  <si>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</si>
  <si>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</si>
  <si>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</si>
  <si>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</si>
  <si>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</si>
  <si>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</si>
  <si>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</si>
  <si>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</si>
  <si>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</si>
  <si>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</si>
  <si>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</si>
  <si>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</si>
  <si>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</si>
  <si>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</si>
  <si>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</si>
  <si>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</si>
  <si>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</si>
  <si>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</si>
  <si>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</si>
  <si>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</si>
  <si>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</si>
  <si>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</si>
  <si>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</si>
  <si>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</si>
  <si>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</si>
  <si>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</si>
  <si>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</si>
  <si>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</si>
  <si>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</si>
  <si>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</si>
  <si>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</si>
  <si>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</si>
  <si>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</si>
  <si>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</si>
  <si>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</si>
  <si>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</si>
  <si>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</si>
  <si>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</si>
  <si>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</si>
  <si>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</si>
  <si>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</si>
  <si>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</si>
  <si>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</si>
  <si>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</si>
  <si>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</si>
  <si>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</si>
  <si>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</si>
  <si>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</si>
  <si>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</si>
  <si>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</si>
  <si>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</si>
  <si>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</si>
  <si>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</si>
  <si>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</si>
  <si>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</si>
  <si>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</si>
  <si>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</si>
  <si>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</si>
  <si>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</si>
  <si>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</si>
  <si>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</si>
  <si>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</si>
  <si>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</si>
  <si>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</si>
  <si>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</si>
  <si>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</si>
  <si>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</si>
  <si>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</si>
  <si>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</si>
  <si>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</si>
  <si>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</si>
  <si>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</si>
  <si>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</si>
  <si>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</si>
  <si>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</si>
  <si>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</si>
  <si>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</si>
  <si>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</si>
  <si>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</si>
  <si>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</si>
  <si>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</si>
  <si>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</si>
  <si>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</si>
  <si>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</si>
  <si>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</si>
  <si>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</si>
  <si>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</si>
  <si>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</si>
  <si>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</si>
  <si>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</si>
  <si>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</si>
  <si>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</si>
  <si>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</si>
  <si>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</si>
  <si>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</si>
  <si>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</si>
  <si>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</si>
  <si>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</si>
  <si>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</si>
  <si>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</si>
  <si>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</si>
  <si>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</si>
  <si>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</si>
  <si>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</si>
  <si>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</si>
  <si>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</si>
  <si>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</si>
  <si>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</si>
  <si>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</si>
  <si>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</si>
  <si>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</si>
  <si>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</si>
  <si>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</si>
  <si>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</si>
  <si>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</si>
  <si>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</si>
  <si>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</si>
  <si>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</si>
  <si>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</si>
  <si>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</si>
  <si>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</si>
  <si>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</si>
  <si>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</si>
  <si>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</si>
  <si>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</si>
  <si>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</si>
  <si>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</si>
  <si>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</si>
  <si>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</si>
  <si>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</si>
  <si>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</si>
  <si>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</si>
  <si>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</si>
  <si>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</si>
  <si>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</si>
  <si>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</si>
  <si>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</si>
  <si>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</si>
  <si>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</si>
  <si>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</si>
  <si>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</si>
  <si>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</si>
  <si>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</si>
  <si>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</si>
  <si>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</si>
  <si>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</si>
  <si>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</si>
  <si>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</si>
  <si>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</si>
  <si>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</si>
  <si>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</si>
  <si>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</si>
  <si>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</si>
  <si>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</si>
  <si>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</si>
  <si>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</si>
  <si>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</si>
  <si>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</si>
  <si>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</si>
  <si>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</si>
  <si>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</si>
  <si>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</si>
  <si>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</si>
  <si>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</si>
  <si>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</si>
  <si>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</si>
  <si>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</si>
  <si>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</si>
  <si>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</si>
  <si>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</si>
  <si>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</si>
  <si>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</si>
  <si>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</si>
  <si>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</si>
  <si>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</si>
  <si>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</si>
  <si>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</si>
  <si>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</si>
  <si>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</si>
  <si>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</si>
  <si>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</si>
  <si>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</si>
  <si>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</si>
  <si>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</si>
  <si>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</si>
  <si>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</si>
  <si>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</si>
  <si>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</si>
  <si>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</si>
  <si>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</si>
  <si>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</si>
  <si>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</si>
  <si>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</si>
  <si>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</si>
  <si>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</si>
  <si>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</si>
  <si>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</si>
  <si>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</si>
  <si>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</si>
  <si>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</si>
  <si>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</si>
  <si>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</si>
  <si>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</si>
  <si>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</si>
  <si>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</si>
  <si>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</si>
  <si>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</si>
  <si>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</si>
  <si>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</si>
  <si>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</si>
  <si>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</si>
  <si>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</si>
  <si>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</si>
  <si>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</si>
  <si>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</si>
  <si>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</si>
  <si>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</si>
  <si>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</si>
  <si>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</si>
  <si>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</si>
  <si>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</si>
  <si>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</si>
  <si>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</si>
  <si>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</si>
  <si>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</si>
  <si>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</si>
  <si>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</si>
  <si>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</si>
  <si>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</si>
  <si>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</si>
  <si>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</si>
  <si>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</si>
  <si>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</si>
  <si>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</si>
  <si>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</si>
  <si>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</si>
  <si>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</si>
  <si>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</si>
  <si>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</si>
  <si>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</si>
  <si>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</si>
  <si>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</si>
  <si>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</si>
  <si>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</si>
  <si>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</si>
  <si>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</si>
  <si>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</si>
  <si>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</si>
  <si>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</si>
  <si>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</si>
  <si>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</si>
  <si>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</si>
  <si>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</si>
  <si>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</si>
  <si>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</si>
  <si>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</si>
  <si>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</si>
  <si>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</si>
  <si>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</si>
  <si>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</si>
  <si>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</si>
  <si>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</si>
  <si>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</si>
  <si>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</si>
  <si>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</si>
  <si>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</si>
  <si>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</si>
  <si>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</si>
  <si>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</si>
  <si>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</si>
  <si>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</si>
  <si>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</si>
  <si>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</si>
  <si>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</si>
  <si>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</si>
  <si>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</si>
  <si>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</si>
  <si>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</si>
  <si>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</si>
  <si>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</si>
  <si>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</si>
  <si>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</si>
  <si>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</si>
  <si>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</si>
  <si>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</si>
  <si>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</si>
  <si>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</si>
  <si>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</si>
  <si>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</si>
  <si>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</si>
  <si>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</si>
  <si>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</si>
  <si>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</si>
  <si>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</si>
  <si>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</si>
  <si>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</si>
  <si>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</si>
  <si>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</si>
  <si>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</si>
  <si>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</si>
  <si>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</si>
  <si>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</si>
  <si>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</si>
  <si>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</si>
  <si>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</si>
  <si>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</si>
  <si>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</si>
  <si>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</si>
  <si>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</si>
  <si>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</si>
  <si>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</si>
  <si>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</si>
  <si>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</si>
  <si>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</si>
  <si>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</si>
  <si>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</si>
  <si>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</si>
  <si>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</si>
  <si>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</si>
  <si>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</si>
  <si>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</si>
  <si>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</si>
  <si>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</si>
  <si>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</si>
  <si>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</si>
  <si>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</si>
  <si>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</si>
  <si>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</si>
  <si>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</si>
  <si>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</si>
  <si>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</si>
  <si>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</si>
  <si>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</si>
  <si>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</si>
  <si>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</si>
  <si>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</si>
  <si>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</si>
  <si>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</si>
  <si>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</si>
  <si>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</si>
  <si>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</si>
  <si>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</si>
  <si>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</si>
  <si>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</si>
  <si>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</si>
  <si>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</si>
  <si>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</si>
  <si>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</si>
  <si>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</si>
  <si>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</si>
  <si>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</si>
  <si>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</si>
  <si>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</si>
  <si>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</si>
  <si>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</si>
  <si>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</si>
  <si>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</si>
  <si>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</si>
  <si>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</si>
  <si>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</si>
  <si>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</si>
  <si>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</si>
  <si>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</si>
  <si>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</si>
  <si>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</si>
  <si>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</si>
  <si>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</si>
  <si>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</si>
  <si>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</si>
  <si>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</si>
  <si>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</si>
  <si>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</si>
  <si>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</si>
  <si>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</si>
  <si>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</si>
  <si>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</si>
  <si>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</si>
  <si>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</si>
  <si>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</si>
  <si>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</si>
  <si>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</si>
  <si>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</si>
  <si>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</si>
  <si>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</si>
  <si>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</si>
  <si>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</si>
  <si>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</si>
  <si>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</si>
  <si>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</si>
  <si>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</si>
  <si>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</si>
  <si>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</si>
  <si>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</si>
  <si>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</si>
  <si>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</si>
  <si>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</si>
  <si>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</si>
  <si>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</si>
  <si>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</si>
  <si>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</si>
  <si>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</si>
  <si>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</si>
  <si>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</si>
  <si>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</si>
  <si>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</si>
  <si>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</si>
  <si>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</si>
  <si>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</si>
  <si>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</si>
  <si>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</si>
  <si>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</si>
  <si>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</si>
  <si>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</si>
  <si>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</si>
  <si>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</si>
  <si>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</si>
  <si>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</si>
  <si>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</si>
  <si>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</si>
  <si>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</si>
  <si>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</si>
  <si>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</si>
  <si>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</si>
  <si>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</si>
  <si>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</si>
  <si>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</si>
  <si>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</si>
  <si>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</si>
  <si>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</si>
  <si>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</si>
  <si>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</si>
  <si>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</si>
  <si>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</si>
  <si>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</si>
  <si>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</si>
  <si>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</si>
  <si>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</si>
  <si>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</si>
  <si>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</si>
  <si>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</si>
  <si>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</si>
  <si>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</si>
  <si>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</si>
  <si>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</si>
  <si>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</si>
  <si>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</si>
  <si>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</si>
  <si>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</si>
  <si>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</si>
  <si>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</si>
  <si>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</si>
  <si>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</si>
  <si>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</si>
  <si>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</si>
  <si>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</si>
  <si>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</si>
  <si>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</si>
  <si>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</si>
  <si>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</si>
  <si>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</si>
  <si>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</si>
  <si>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</si>
  <si>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</si>
  <si>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</si>
  <si>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</si>
  <si>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</si>
  <si>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</si>
  <si>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</si>
  <si>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</si>
  <si>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</si>
  <si>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</si>
  <si>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</si>
  <si>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</si>
  <si>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</si>
  <si>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</si>
  <si>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</si>
  <si>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</si>
  <si>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</si>
  <si>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</si>
  <si>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</si>
  <si>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</si>
  <si>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</si>
  <si>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</si>
  <si>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</si>
  <si>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</si>
  <si>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</si>
  <si>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</si>
  <si>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</si>
  <si>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</si>
  <si>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</si>
  <si>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</si>
  <si>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</si>
  <si>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</si>
  <si>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</si>
  <si>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</si>
  <si>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</si>
  <si>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</si>
  <si>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</si>
  <si>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</si>
  <si>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</si>
  <si>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</si>
  <si>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</si>
  <si>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</si>
  <si>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</si>
  <si>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</si>
  <si>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</si>
  <si>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</si>
  <si>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</si>
  <si>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</si>
  <si>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</si>
  <si>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</si>
  <si>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</si>
  <si>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</si>
  <si>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</si>
  <si>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</si>
  <si>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</si>
  <si>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</si>
  <si>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</si>
  <si>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</si>
  <si>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</si>
  <si>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</si>
  <si>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</si>
  <si>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</si>
  <si>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</si>
  <si>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</si>
  <si>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</si>
  <si>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</si>
  <si>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</si>
  <si>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</si>
  <si>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</si>
  <si>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</si>
  <si>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</si>
  <si>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</si>
  <si>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</si>
  <si>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</si>
  <si>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</si>
  <si>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</si>
  <si>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</si>
  <si>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</si>
  <si>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</si>
  <si>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</si>
  <si>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</si>
  <si>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</si>
  <si>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</si>
  <si>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</si>
  <si>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</si>
  <si>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</si>
  <si>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</si>
  <si>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</si>
  <si>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</si>
  <si>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</si>
  <si>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</si>
  <si>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</si>
  <si>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</si>
  <si>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</si>
  <si>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</si>
  <si>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</si>
  <si>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</si>
  <si>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</si>
  <si>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</si>
  <si>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</si>
  <si>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</si>
  <si>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</si>
  <si>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</si>
  <si>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</si>
  <si>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</si>
  <si>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</si>
  <si>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</si>
  <si>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</si>
  <si>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</si>
  <si>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</si>
  <si>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</si>
  <si>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</si>
  <si>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</si>
  <si>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</si>
  <si>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</si>
  <si>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</si>
  <si>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</si>
  <si>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</si>
  <si>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</si>
  <si>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</si>
  <si>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</si>
  <si>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</si>
  <si>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</si>
  <si>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</si>
  <si>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</si>
  <si>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</si>
  <si>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</si>
  <si>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</si>
  <si>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</si>
  <si>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</si>
  <si>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</si>
  <si>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</si>
  <si>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</si>
  <si>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</si>
  <si>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</si>
  <si>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</si>
  <si>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</si>
  <si>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</si>
  <si>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</si>
  <si>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</si>
  <si>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</si>
  <si>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</si>
  <si>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</si>
  <si>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</si>
  <si>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</si>
  <si>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</si>
  <si>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</si>
  <si>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</si>
  <si>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</si>
  <si>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</si>
  <si>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</si>
  <si>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</si>
  <si>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</si>
  <si>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</si>
  <si>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</si>
  <si>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</si>
  <si>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</si>
  <si>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</si>
  <si>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</si>
  <si>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</si>
  <si>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</si>
  <si>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</si>
  <si>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</si>
  <si>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</si>
  <si>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</si>
  <si>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</si>
  <si>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</si>
  <si>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</si>
  <si>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</si>
  <si>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</si>
  <si>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</si>
  <si>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</si>
  <si>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</si>
  <si>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</si>
  <si>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</si>
  <si>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</si>
  <si>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</si>
  <si>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</si>
  <si>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</si>
  <si>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</si>
  <si>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</si>
  <si>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</si>
  <si>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</si>
  <si>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</si>
  <si>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</si>
  <si>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</si>
  <si>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</si>
  <si>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</si>
  <si>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</si>
  <si>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</si>
  <si>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</si>
  <si>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</si>
  <si>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</si>
  <si>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</si>
  <si>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</si>
  <si>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</si>
  <si>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</si>
  <si>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</si>
  <si>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</si>
  <si>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</si>
  <si>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</si>
  <si>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</si>
  <si>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</si>
  <si>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</si>
  <si>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</si>
  <si>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</si>
  <si>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</si>
  <si>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</si>
  <si>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</si>
  <si>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</si>
  <si>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</si>
  <si>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</si>
  <si>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</si>
  <si>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</si>
  <si>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</si>
  <si>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</si>
  <si>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</si>
  <si>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</si>
  <si>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</si>
  <si>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</si>
  <si>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</si>
  <si>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</si>
  <si>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</si>
  <si>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</si>
  <si>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</si>
  <si>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</si>
  <si>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</si>
  <si>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</si>
  <si>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</si>
  <si>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</si>
  <si>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</si>
  <si>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</si>
  <si>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</si>
  <si>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</si>
  <si>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</si>
  <si>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</si>
  <si>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</si>
  <si>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</si>
  <si>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</si>
  <si>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</si>
  <si>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</si>
  <si>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</si>
  <si>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</si>
  <si>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</si>
  <si>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</si>
  <si>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</si>
  <si>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</si>
  <si>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</si>
  <si>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</si>
  <si>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</si>
  <si>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</si>
  <si>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</si>
  <si>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</si>
  <si>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</si>
  <si>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</si>
  <si>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</si>
  <si>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</si>
  <si>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</si>
  <si>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</si>
  <si>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</si>
  <si>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</si>
  <si>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</si>
  <si>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</si>
  <si>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</si>
  <si>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</si>
  <si>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</si>
  <si>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</si>
  <si>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</si>
  <si>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</si>
  <si>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</si>
  <si>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</si>
  <si>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</si>
  <si>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</si>
  <si>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</si>
  <si>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</si>
  <si>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</si>
  <si>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</si>
  <si>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</si>
  <si>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</si>
  <si>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</si>
  <si>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</si>
  <si>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</si>
  <si>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</si>
  <si>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</si>
  <si>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</si>
  <si>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</si>
  <si>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</si>
  <si>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</si>
  <si>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</si>
  <si>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</si>
  <si>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</si>
  <si>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</si>
  <si>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</si>
  <si>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</si>
  <si>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</si>
  <si>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</si>
  <si>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</si>
  <si>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</si>
  <si>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</si>
  <si>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</si>
  <si>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</si>
  <si>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</si>
  <si>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</si>
  <si>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</si>
  <si>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</si>
  <si>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</si>
  <si>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</si>
  <si>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</si>
  <si>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</si>
  <si>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</si>
  <si>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</si>
  <si>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</si>
  <si>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</si>
  <si>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</si>
  <si>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</si>
  <si>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</si>
  <si>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</si>
  <si>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</si>
  <si>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</si>
  <si>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</si>
  <si>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</si>
  <si>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</si>
  <si>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</si>
  <si>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</si>
  <si>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</si>
  <si>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</si>
  <si>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</si>
  <si>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</si>
  <si>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</si>
  <si>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</si>
  <si>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</si>
  <si>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</si>
  <si>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</si>
  <si>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</si>
  <si>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</si>
  <si>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</si>
  <si>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</si>
  <si>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</si>
  <si>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</si>
  <si>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</si>
  <si>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</si>
  <si>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</si>
  <si>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</si>
  <si>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</si>
  <si>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</si>
  <si>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</si>
  <si>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</si>
  <si>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</si>
  <si>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</si>
  <si>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</si>
  <si>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</si>
  <si>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</si>
  <si>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</si>
  <si>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</si>
  <si>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</si>
  <si>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</si>
  <si>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</si>
  <si>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</si>
  <si>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</si>
  <si>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</si>
  <si>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</si>
  <si>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</si>
  <si>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</si>
  <si>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</si>
  <si>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</si>
  <si>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</si>
  <si>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</si>
  <si>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</si>
  <si>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</si>
  <si>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</si>
  <si>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</si>
  <si>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</si>
  <si>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</si>
  <si>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</si>
  <si>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</si>
  <si>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</si>
  <si>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</si>
  <si>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</si>
  <si>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</si>
  <si>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</si>
  <si>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</si>
  <si>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</si>
  <si>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</si>
  <si>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</si>
  <si>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</si>
  <si>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</si>
  <si>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</si>
  <si>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</si>
  <si>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</si>
  <si>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</si>
  <si>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</si>
  <si>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</si>
  <si>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</si>
  <si>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</si>
  <si>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</si>
  <si>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</si>
  <si>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</si>
  <si>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</si>
  <si>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</si>
  <si>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</si>
  <si>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</si>
  <si>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</si>
  <si>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</si>
  <si>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</si>
  <si>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</si>
  <si>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</si>
  <si>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</si>
  <si>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</si>
  <si>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</si>
  <si>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</si>
  <si>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</si>
  <si>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</si>
  <si>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</si>
  <si>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</si>
  <si>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</si>
  <si>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</si>
  <si>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</si>
  <si>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</si>
  <si>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</si>
  <si>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</si>
  <si>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</si>
  <si>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</si>
  <si>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</si>
  <si>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</si>
  <si>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</si>
  <si>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</si>
  <si>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</si>
  <si>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</si>
  <si>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</si>
  <si>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</si>
  <si>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</si>
  <si>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</si>
  <si>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</si>
  <si>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</si>
  <si>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</si>
  <si>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</si>
  <si>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</si>
  <si>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</si>
  <si>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</si>
  <si>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</si>
  <si>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</si>
  <si>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</si>
  <si>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</si>
  <si>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</si>
  <si>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</si>
  <si>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</si>
  <si>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</si>
  <si>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</si>
  <si>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</si>
  <si>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</si>
  <si>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</si>
  <si>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</si>
  <si>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</si>
  <si>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</si>
  <si>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</si>
  <si>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</si>
  <si>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</si>
  <si>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</si>
  <si>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</si>
  <si>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</si>
  <si>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</si>
  <si>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</si>
  <si>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</si>
  <si>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</si>
  <si>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</si>
  <si>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</si>
  <si>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</si>
  <si>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</si>
  <si>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</si>
  <si>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</si>
  <si>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</si>
  <si>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</si>
  <si>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</si>
  <si>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</si>
  <si>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</si>
  <si>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</si>
  <si>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</si>
  <si>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</si>
  <si>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</si>
  <si>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</si>
  <si>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</si>
  <si>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</si>
  <si>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</si>
  <si>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</si>
  <si>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</si>
  <si>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</si>
  <si>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</si>
  <si>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</si>
  <si>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</si>
  <si>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</si>
  <si>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</si>
  <si>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</si>
  <si>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</si>
  <si>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</si>
  <si>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</si>
  <si>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</si>
  <si>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</si>
  <si>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</si>
  <si>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</si>
  <si>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</si>
  <si>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</si>
  <si>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</si>
  <si>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</si>
  <si>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</si>
  <si>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</si>
  <si>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</si>
  <si>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</si>
  <si>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</si>
  <si>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</si>
  <si>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</si>
  <si>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</si>
  <si>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</si>
  <si>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</si>
  <si>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</si>
  <si>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</si>
  <si>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</si>
  <si>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</si>
  <si>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</si>
  <si>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</si>
  <si>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</si>
  <si>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</si>
  <si>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</si>
  <si>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</si>
  <si>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</si>
  <si>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</si>
  <si>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</si>
  <si>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</si>
  <si>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</si>
  <si>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</si>
  <si>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</si>
  <si>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</si>
  <si>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</si>
  <si>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</si>
  <si>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</si>
  <si>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</si>
  <si>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</si>
  <si>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</si>
  <si>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</si>
  <si>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</si>
  <si>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</si>
  <si>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</si>
  <si>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</si>
  <si>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</si>
  <si>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</si>
  <si>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</si>
  <si>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</si>
  <si>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</si>
  <si>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</si>
  <si>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</si>
  <si>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</si>
  <si>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</si>
  <si>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</si>
  <si>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</si>
  <si>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</si>
  <si>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</si>
  <si>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</si>
  <si>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</si>
  <si>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</si>
  <si>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</si>
  <si>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</si>
  <si>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</si>
  <si>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</si>
  <si>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</si>
  <si>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</si>
  <si>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</si>
  <si>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</si>
  <si>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</si>
  <si>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</si>
  <si>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</si>
  <si>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</si>
  <si>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</si>
  <si>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</si>
  <si>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</si>
  <si>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</si>
  <si>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</si>
  <si>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</si>
  <si>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</si>
  <si>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</si>
  <si>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</si>
  <si>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</si>
  <si>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</si>
  <si>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</si>
  <si>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</si>
  <si>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</si>
  <si>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</si>
  <si>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</si>
  <si>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</si>
  <si>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</si>
  <si>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</si>
  <si>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</si>
  <si>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</si>
  <si>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</si>
  <si>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</si>
  <si>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</si>
  <si>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</si>
  <si>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</si>
  <si>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</si>
  <si>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</si>
  <si>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</si>
  <si>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</si>
  <si>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</si>
  <si>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</si>
  <si>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</si>
  <si>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</si>
  <si>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</si>
  <si>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</si>
  <si>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</si>
  <si>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</si>
  <si>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</si>
  <si>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</si>
  <si>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</si>
  <si>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</si>
  <si>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</si>
  <si>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</si>
  <si>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</si>
  <si>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</si>
  <si>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</si>
  <si>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</si>
  <si>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</si>
  <si>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</si>
  <si>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</si>
  <si>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</si>
  <si>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</si>
  <si>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</si>
  <si>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</si>
  <si>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</si>
  <si>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</si>
  <si>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</si>
  <si>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</si>
  <si>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</si>
  <si>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</si>
  <si>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</si>
  <si>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</si>
  <si>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</si>
  <si>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</si>
  <si>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</si>
  <si>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</si>
  <si>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</si>
  <si>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</si>
  <si>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</si>
  <si>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</si>
  <si>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</si>
  <si>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</si>
  <si>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</si>
  <si>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</si>
  <si>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</si>
  <si>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</si>
  <si>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</si>
  <si>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</si>
  <si>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</si>
  <si>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</si>
  <si>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</si>
  <si>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</si>
  <si>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</si>
  <si>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</si>
  <si>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</si>
  <si>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</si>
  <si>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</si>
  <si>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</si>
  <si>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</si>
  <si>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</si>
  <si>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</si>
  <si>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</si>
  <si>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</si>
  <si>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</si>
  <si>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</si>
  <si>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</si>
  <si>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</si>
  <si>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</si>
  <si>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</si>
  <si>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</si>
  <si>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</si>
  <si>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</si>
  <si>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</si>
  <si>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</si>
  <si>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</si>
  <si>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</si>
  <si>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</si>
  <si>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</si>
  <si>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</si>
  <si>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</si>
  <si>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</si>
  <si>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</si>
  <si>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</si>
  <si>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</si>
  <si>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</si>
  <si>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</si>
  <si>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</si>
  <si>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</si>
  <si>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</si>
  <si>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</si>
  <si>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</si>
  <si>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</si>
  <si>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</si>
  <si>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</si>
  <si>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</si>
  <si>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</si>
  <si>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</si>
  <si>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</si>
  <si>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</si>
  <si>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</si>
  <si>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</si>
  <si>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</si>
  <si>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</si>
  <si>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</si>
  <si>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</si>
  <si>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</si>
  <si>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</si>
  <si>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</si>
  <si>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</si>
  <si>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</si>
  <si>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</si>
  <si>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</si>
  <si>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</si>
  <si>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</si>
  <si>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</si>
  <si>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</si>
  <si>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</si>
  <si>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</si>
  <si>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</si>
  <si>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</si>
  <si>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</si>
  <si>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</si>
  <si>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</si>
  <si>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</si>
  <si>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</si>
  <si>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</si>
  <si>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</si>
  <si>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</si>
  <si>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</si>
  <si>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</si>
  <si>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</si>
  <si>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</si>
  <si>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</si>
  <si>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</si>
  <si>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</si>
  <si>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</si>
  <si>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</si>
  <si>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</si>
  <si>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</si>
  <si>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</si>
  <si>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</si>
  <si>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</si>
  <si>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</si>
  <si>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</si>
  <si>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</si>
  <si>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</si>
  <si>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</si>
  <si>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</si>
  <si>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</si>
  <si>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</si>
  <si>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</si>
  <si>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</si>
  <si>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</si>
  <si>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</si>
  <si>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</si>
  <si>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</si>
  <si>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</si>
  <si>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</si>
  <si>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</si>
  <si>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</si>
  <si>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</si>
  <si>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</si>
  <si>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</si>
  <si>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</si>
  <si>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</si>
  <si>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</si>
  <si>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</si>
  <si>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</si>
  <si>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</si>
  <si>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</si>
  <si>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</si>
  <si>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</si>
  <si>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</si>
  <si>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</si>
  <si>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</si>
  <si>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</si>
  <si>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</si>
  <si>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</si>
  <si>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</si>
  <si>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</si>
  <si>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</si>
  <si>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</si>
  <si>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</si>
  <si>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</si>
  <si>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</si>
  <si>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</si>
  <si>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</si>
  <si>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</si>
  <si>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</si>
  <si>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</si>
  <si>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</si>
  <si>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</si>
  <si>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</si>
  <si>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</si>
  <si>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</si>
  <si>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</si>
  <si>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</si>
  <si>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</si>
  <si>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</si>
  <si>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</si>
  <si>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</si>
  <si>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</si>
  <si>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</si>
  <si>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</si>
  <si>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</si>
  <si>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</si>
  <si>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</si>
  <si>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</si>
  <si>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</si>
  <si>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</si>
  <si>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</si>
  <si>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</si>
  <si>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</si>
  <si>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</si>
  <si>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</si>
  <si>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</si>
  <si>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</si>
  <si>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</si>
  <si>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</si>
  <si>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</si>
  <si>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</si>
  <si>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</si>
  <si>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</si>
  <si>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</si>
  <si>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</si>
  <si>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</si>
  <si>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</si>
  <si>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</si>
  <si>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</si>
  <si>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</si>
  <si>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</si>
  <si>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</si>
  <si>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</si>
  <si>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</si>
  <si>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</si>
  <si>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</si>
  <si>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</si>
  <si>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</si>
  <si>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</si>
  <si>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</si>
  <si>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</si>
  <si>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</si>
  <si>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</si>
  <si>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</si>
  <si>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</si>
  <si>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</si>
  <si>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</si>
  <si>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</si>
  <si>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</si>
  <si>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</si>
  <si>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</si>
  <si>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</si>
  <si>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</si>
  <si>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</si>
  <si>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</si>
  <si>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</si>
  <si>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</si>
  <si>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</si>
  <si>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</si>
  <si>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</si>
  <si>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</si>
  <si>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</si>
  <si>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</si>
  <si>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</si>
  <si>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</si>
  <si>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</si>
  <si>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</si>
  <si>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</si>
  <si>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</si>
  <si>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</si>
  <si>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</si>
  <si>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</si>
  <si>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</si>
  <si>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</si>
  <si>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</si>
  <si>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</si>
  <si>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</si>
  <si>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</si>
  <si>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</si>
  <si>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</si>
  <si>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</si>
  <si>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</si>
  <si>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</si>
  <si>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</si>
  <si>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</si>
  <si>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</si>
  <si>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</si>
  <si>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</si>
  <si>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</si>
  <si>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</si>
  <si>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</si>
  <si>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</si>
  <si>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</si>
  <si>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</si>
  <si>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</si>
  <si>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</si>
  <si>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</si>
  <si>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</si>
  <si>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</si>
  <si>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</si>
  <si>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</si>
  <si>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</si>
  <si>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</si>
  <si>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</si>
  <si>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</si>
  <si>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</si>
  <si>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</si>
  <si>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</si>
  <si>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</si>
  <si>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</si>
  <si>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</si>
  <si>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</si>
  <si>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</si>
  <si>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</si>
  <si>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</si>
  <si>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</si>
  <si>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</si>
  <si>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</si>
  <si>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</si>
  <si>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</si>
  <si>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</si>
  <si>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</si>
  <si>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</si>
  <si>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</si>
  <si>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</si>
  <si>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</si>
  <si>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</si>
  <si>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</si>
  <si>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</si>
  <si>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</si>
  <si>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</si>
  <si>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</si>
  <si>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</si>
  <si>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</si>
  <si>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</si>
  <si>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</si>
  <si>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</si>
  <si>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</si>
  <si>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</si>
  <si>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</si>
  <si>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</si>
  <si>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</si>
  <si>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</si>
  <si>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</si>
  <si>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</si>
  <si>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</si>
  <si>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</si>
  <si>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</si>
  <si>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</si>
  <si>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</si>
  <si>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</si>
  <si>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</si>
  <si>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</si>
  <si>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</si>
  <si>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</si>
  <si>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</si>
  <si>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</si>
  <si>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</si>
  <si>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</si>
  <si>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</si>
  <si>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</si>
  <si>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</si>
  <si>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</si>
  <si>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</si>
  <si>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</si>
  <si>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</si>
  <si>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</si>
  <si>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</si>
  <si>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</si>
  <si>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</si>
  <si>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</si>
  <si>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</si>
  <si>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</si>
  <si>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</si>
  <si>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</si>
  <si>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</si>
  <si>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</si>
  <si>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</si>
  <si>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</si>
  <si>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</si>
  <si>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</si>
  <si>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</si>
  <si>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</si>
  <si>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</si>
  <si>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</si>
  <si>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</si>
  <si>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</si>
  <si>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</si>
  <si>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</si>
  <si>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</si>
  <si>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</si>
  <si>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</si>
  <si>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</si>
  <si>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</si>
  <si>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</si>
  <si>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</si>
  <si>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</si>
  <si>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</si>
  <si>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</si>
  <si>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</si>
  <si>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</si>
  <si>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</si>
  <si>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</si>
  <si>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</si>
  <si>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</si>
  <si>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</si>
  <si>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</si>
  <si>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</si>
  <si>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</si>
  <si>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</si>
  <si>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</si>
  <si>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</si>
  <si>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</si>
  <si>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</si>
  <si>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</si>
  <si>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</si>
  <si>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</si>
  <si>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</si>
  <si>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</si>
  <si>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</si>
  <si>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</si>
  <si>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</si>
  <si>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</si>
  <si>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</si>
  <si>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</si>
  <si>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</si>
  <si>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</si>
  <si>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</si>
  <si>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</si>
  <si>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</si>
  <si>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</si>
  <si>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</si>
  <si>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</si>
  <si>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</si>
  <si>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</si>
  <si>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</si>
  <si>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</si>
  <si>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</si>
  <si>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</si>
  <si>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</si>
  <si>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</si>
  <si>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</si>
  <si>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</si>
  <si>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</si>
  <si>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</si>
  <si>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</si>
  <si>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</si>
  <si>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</si>
  <si>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</si>
  <si>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</si>
  <si>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</si>
  <si>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</si>
  <si>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</si>
  <si>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</si>
  <si>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</si>
  <si>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</si>
  <si>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</si>
  <si>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</si>
  <si>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</si>
  <si>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</si>
  <si>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</si>
  <si>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</si>
  <si>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</si>
  <si>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</si>
  <si>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</si>
  <si>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</si>
  <si>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</si>
  <si>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</si>
  <si>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</si>
  <si>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</si>
  <si>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</si>
  <si>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</si>
  <si>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</si>
  <si>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</si>
  <si>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</si>
  <si>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</si>
  <si>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</si>
  <si>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</si>
  <si>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</si>
  <si>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</si>
  <si>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</si>
  <si>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</si>
  <si>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</si>
  <si>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</si>
  <si>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</si>
  <si>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</si>
  <si>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</si>
  <si>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</si>
  <si>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</si>
  <si>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</si>
  <si>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</si>
  <si>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</si>
  <si>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</si>
  <si>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</si>
  <si>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</si>
  <si>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</si>
  <si>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</si>
  <si>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</si>
  <si>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</si>
  <si>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</si>
  <si>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</si>
  <si>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</si>
  <si>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</si>
  <si>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</si>
  <si>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</si>
  <si>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</si>
  <si>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</si>
  <si>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</si>
  <si>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</si>
  <si>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</si>
  <si>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</si>
  <si>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</si>
  <si>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</si>
  <si>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</si>
  <si>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</si>
  <si>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</si>
  <si>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</si>
  <si>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</si>
  <si>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</si>
  <si>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</si>
  <si>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</si>
  <si>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</si>
  <si>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</si>
  <si>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</si>
  <si>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</si>
  <si>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</si>
  <si>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</si>
  <si>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</si>
  <si>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</si>
  <si>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</si>
  <si>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</si>
  <si>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</si>
  <si>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</si>
  <si>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</si>
  <si>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</si>
  <si>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</si>
  <si>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</si>
  <si>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</si>
  <si>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</si>
  <si>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</si>
  <si>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</si>
  <si>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</si>
  <si>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</si>
  <si>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</si>
  <si>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</si>
  <si>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</si>
  <si>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</si>
  <si>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</si>
  <si>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</si>
  <si>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</si>
  <si>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</si>
  <si>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</si>
  <si>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</si>
  <si>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</si>
  <si>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</si>
  <si>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</si>
  <si>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</si>
  <si>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</si>
  <si>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</si>
  <si>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</si>
  <si>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</si>
  <si>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</si>
  <si>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</si>
  <si>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</si>
  <si>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</si>
  <si>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</si>
  <si>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</si>
  <si>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</si>
  <si>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</si>
  <si>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</si>
  <si>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</si>
  <si>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</si>
  <si>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</si>
  <si>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</si>
  <si>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</si>
  <si>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</si>
  <si>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</si>
  <si>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</si>
  <si>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</si>
  <si>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</si>
  <si>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</si>
  <si>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</si>
  <si>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</si>
  <si>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</si>
  <si>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</si>
  <si>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</si>
  <si>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</si>
  <si>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</si>
  <si>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</si>
  <si>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</si>
  <si>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</si>
  <si>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</si>
  <si>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</si>
  <si>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</si>
  <si>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</si>
  <si>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</si>
  <si>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</si>
  <si>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</si>
  <si>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</si>
  <si>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</si>
  <si>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</si>
  <si>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</si>
  <si>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</si>
  <si>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</si>
  <si>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</si>
  <si>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</si>
  <si>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</si>
  <si>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</si>
  <si>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</si>
  <si>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</si>
  <si>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</si>
  <si>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</si>
  <si>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</si>
  <si>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</si>
  <si>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</si>
  <si>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</si>
  <si>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</si>
  <si>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</si>
  <si>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</si>
  <si>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</si>
  <si>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</si>
  <si>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</si>
  <si>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</si>
  <si>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</si>
  <si>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</si>
  <si>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</si>
  <si>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</si>
  <si>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</si>
  <si>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</si>
  <si>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</si>
  <si>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</si>
  <si>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</si>
  <si>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</si>
  <si>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</si>
  <si>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</si>
  <si>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</si>
  <si>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</si>
  <si>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</si>
  <si>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</si>
  <si>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</si>
  <si>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</si>
  <si>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</si>
  <si>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</si>
  <si>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</si>
  <si>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</si>
  <si>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</si>
  <si>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</si>
  <si>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</si>
  <si>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</si>
  <si>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</si>
  <si>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</si>
  <si>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</si>
  <si>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</si>
  <si>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</si>
  <si>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</si>
  <si>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</si>
  <si>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</si>
  <si>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</si>
  <si>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</si>
  <si>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</si>
  <si>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</si>
  <si>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</si>
  <si>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</si>
  <si>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</si>
  <si>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</si>
  <si>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</si>
  <si>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</si>
  <si>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</si>
  <si>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</si>
  <si>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</si>
  <si>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</si>
  <si>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</si>
  <si>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</si>
  <si>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</si>
  <si>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</si>
  <si>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</si>
  <si>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</si>
  <si>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</si>
  <si>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</si>
  <si>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</si>
  <si>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</si>
  <si>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</si>
  <si>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</si>
  <si>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</si>
  <si>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</si>
  <si>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</si>
  <si>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</si>
  <si>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</si>
  <si>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</si>
  <si>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</si>
  <si>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</si>
  <si>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</si>
  <si>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</si>
  <si>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</si>
  <si>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</si>
  <si>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</si>
  <si>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</si>
  <si>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</si>
  <si>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</si>
  <si>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</si>
  <si>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</si>
  <si>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</si>
  <si>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</si>
  <si>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</si>
  <si>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</si>
  <si>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</si>
  <si>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</si>
  <si>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</si>
  <si>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</si>
  <si>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</si>
  <si>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</si>
  <si>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</si>
  <si>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</si>
  <si>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</si>
  <si>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</si>
  <si>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</si>
  <si>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</si>
  <si>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</si>
  <si>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</si>
  <si>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</si>
  <si>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</si>
  <si>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</si>
  <si>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</si>
  <si>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</si>
  <si>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</si>
  <si>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</si>
  <si>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</si>
  <si>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</si>
  <si>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</si>
  <si>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</si>
  <si>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</si>
  <si>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</si>
  <si>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</si>
  <si>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</si>
  <si>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</si>
  <si>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</si>
  <si>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</si>
  <si>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</si>
  <si>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</si>
  <si>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</si>
  <si>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</si>
  <si>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</si>
  <si>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</si>
  <si>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</si>
  <si>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</si>
  <si>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</si>
  <si>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</si>
  <si>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</si>
  <si>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</si>
  <si>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</si>
  <si>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</si>
  <si>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</si>
  <si>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</si>
  <si>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</si>
  <si>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</si>
  <si>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</si>
  <si>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</si>
  <si>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</si>
  <si>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</si>
  <si>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</si>
  <si>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</si>
  <si>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</si>
  <si>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</si>
  <si>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</si>
  <si>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</si>
  <si>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</si>
  <si>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</si>
  <si>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</si>
  <si>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</si>
  <si>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</si>
  <si>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</si>
  <si>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</si>
  <si>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</si>
  <si>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</si>
  <si>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</si>
  <si>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</si>
  <si>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</si>
  <si>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</si>
  <si>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</si>
  <si>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</si>
  <si>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</si>
  <si>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</si>
  <si>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</si>
  <si>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</si>
  <si>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</si>
  <si>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</si>
  <si>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</si>
  <si>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</si>
  <si>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</si>
  <si>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</si>
  <si>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</si>
  <si>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</si>
  <si>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</si>
  <si>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</si>
  <si>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</si>
  <si>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</si>
  <si>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</si>
  <si>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</si>
  <si>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</si>
  <si>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</si>
  <si>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</si>
  <si>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</si>
  <si>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</si>
  <si>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</si>
  <si>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</si>
  <si>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</si>
  <si>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</si>
  <si>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</si>
  <si>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</si>
  <si>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</si>
  <si>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</si>
  <si>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</si>
  <si>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</si>
  <si>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</si>
  <si>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</si>
  <si>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</si>
  <si>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</si>
  <si>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</si>
  <si>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</si>
  <si>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</si>
  <si>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</si>
  <si>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</si>
  <si>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</si>
  <si>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</si>
  <si>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</si>
  <si>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</si>
  <si>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</si>
  <si>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</si>
  <si>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</si>
  <si>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</si>
  <si>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</si>
  <si>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</si>
  <si>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</si>
  <si>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</si>
  <si>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</si>
  <si>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</si>
  <si>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</si>
  <si>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</si>
  <si>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</si>
  <si>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</si>
  <si>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</si>
  <si>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</si>
  <si>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</si>
  <si>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</si>
  <si>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</si>
  <si>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</si>
  <si>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</si>
  <si>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</si>
  <si>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</si>
  <si>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</si>
  <si>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</si>
  <si>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</si>
  <si>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</si>
  <si>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</si>
  <si>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</si>
  <si>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</si>
  <si>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</si>
  <si>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</si>
  <si>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</si>
  <si>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</si>
  <si>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</si>
  <si>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</si>
  <si>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</si>
  <si>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</si>
  <si>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</si>
  <si>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</si>
  <si>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</si>
  <si>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</si>
  <si>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</si>
  <si>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</si>
  <si>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</si>
  <si>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</si>
  <si>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</si>
  <si>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</si>
  <si>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</si>
  <si>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</si>
  <si>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</si>
  <si>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</si>
  <si>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</si>
  <si>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</si>
  <si>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</si>
  <si>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</si>
  <si>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</si>
  <si>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</si>
  <si>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</si>
  <si>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</si>
  <si>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</si>
  <si>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</si>
  <si>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</si>
  <si>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</si>
  <si>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</si>
  <si>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</si>
  <si>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</si>
  <si>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</si>
  <si>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</si>
  <si>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</si>
  <si>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</si>
  <si>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</si>
  <si>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</si>
  <si>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</si>
  <si>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</si>
  <si>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</si>
  <si>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</si>
  <si>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</si>
  <si>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</si>
  <si>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</si>
  <si>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</si>
  <si>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</si>
  <si>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</si>
  <si>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</si>
  <si>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</si>
  <si>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</si>
  <si>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</si>
  <si>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</si>
  <si>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</si>
  <si>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</si>
  <si>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</si>
  <si>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</si>
  <si>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</si>
  <si>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</si>
  <si>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</si>
  <si>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</si>
  <si>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</si>
  <si>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</si>
  <si>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</si>
  <si>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</si>
  <si>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</si>
  <si>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</si>
  <si>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</si>
  <si>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</si>
  <si>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</si>
  <si>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</si>
  <si>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</si>
  <si>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</si>
  <si>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</si>
  <si>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</si>
  <si>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</si>
  <si>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</si>
  <si>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</si>
  <si>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</si>
  <si>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</si>
  <si>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</si>
  <si>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</si>
  <si>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</si>
  <si>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</si>
  <si>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</si>
  <si>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</si>
  <si>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</si>
  <si>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</si>
  <si>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</si>
  <si>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</si>
  <si>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</si>
  <si>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</si>
  <si>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</si>
  <si>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</si>
  <si>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</si>
  <si>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</si>
  <si>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</si>
  <si>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</si>
  <si>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</si>
  <si>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</si>
  <si>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</si>
  <si>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</si>
  <si>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</si>
  <si>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</si>
  <si>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</si>
  <si>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</si>
  <si>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</si>
  <si>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</si>
  <si>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</si>
  <si>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</si>
  <si>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</si>
  <si>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</si>
  <si>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</si>
  <si>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</si>
  <si>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</si>
  <si>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</si>
  <si>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</si>
  <si>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</si>
  <si>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</si>
  <si>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</si>
  <si>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</si>
  <si>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</si>
  <si>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</si>
  <si>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</si>
  <si>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</si>
  <si>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</si>
  <si>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</si>
  <si>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</si>
  <si>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</si>
  <si>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</si>
  <si>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</si>
  <si>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</si>
  <si>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</si>
  <si>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</si>
  <si>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</si>
  <si>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</si>
  <si>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</si>
  <si>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</si>
  <si>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</si>
  <si>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</si>
  <si>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</si>
  <si>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</si>
  <si>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</si>
  <si>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</si>
  <si>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</si>
  <si>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</si>
  <si>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</si>
  <si>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</si>
  <si>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</si>
  <si>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</si>
  <si>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</si>
  <si>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</si>
  <si>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</si>
  <si>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</si>
  <si>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</si>
  <si>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</si>
  <si>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</si>
  <si>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</si>
  <si>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</si>
  <si>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</si>
  <si>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</si>
  <si>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</si>
  <si>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</si>
  <si>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</si>
  <si>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</si>
  <si>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</si>
  <si>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</si>
  <si>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</si>
  <si>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</si>
  <si>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</si>
  <si>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</si>
  <si>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</si>
  <si>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</si>
  <si>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</si>
  <si>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</si>
  <si>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</si>
  <si>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</si>
  <si>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</si>
  <si>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</si>
  <si>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</si>
  <si>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</si>
  <si>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</si>
  <si>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</si>
  <si>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</si>
  <si>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</si>
  <si>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</si>
  <si>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</si>
  <si>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</si>
  <si>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</si>
  <si>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</si>
  <si>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</si>
  <si>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</si>
  <si>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</si>
  <si>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</si>
  <si>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</si>
  <si>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</si>
  <si>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</si>
  <si>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</si>
  <si>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</si>
  <si>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</si>
  <si>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</si>
  <si>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</si>
  <si>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</si>
  <si>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</si>
  <si>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</si>
  <si>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</si>
  <si>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</si>
  <si>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</si>
  <si>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</si>
  <si>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</si>
  <si>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</si>
  <si>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</si>
  <si>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</si>
  <si>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</si>
  <si>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</si>
  <si>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</si>
  <si>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</si>
  <si>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</si>
  <si>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</si>
  <si>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</si>
  <si>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</si>
  <si>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</si>
  <si>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</si>
  <si>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</si>
  <si>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</si>
  <si>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</si>
  <si>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</si>
  <si>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</si>
  <si>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</si>
  <si>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</si>
  <si>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</si>
  <si>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</si>
  <si>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</si>
  <si>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</si>
  <si>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</si>
  <si>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</si>
  <si>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</si>
  <si>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</si>
  <si>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</si>
  <si>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</si>
  <si>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</si>
  <si>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</si>
  <si>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</si>
  <si>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</si>
  <si>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</si>
  <si>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</si>
  <si>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</si>
  <si>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</si>
  <si>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</si>
  <si>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</si>
  <si>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</si>
  <si>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</si>
  <si>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</si>
  <si>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</si>
  <si>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</si>
  <si>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</si>
  <si>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</si>
  <si>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</si>
  <si>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</si>
  <si>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</si>
  <si>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</si>
  <si>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</si>
  <si>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</si>
  <si>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</si>
  <si>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</si>
  <si>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</si>
  <si>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</si>
  <si>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</si>
  <si>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</si>
  <si>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</si>
  <si>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</si>
  <si>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</si>
  <si>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</si>
  <si>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</si>
  <si>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</si>
  <si>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</si>
  <si>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</si>
  <si>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</si>
  <si>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</si>
  <si>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</si>
  <si>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</si>
  <si>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</si>
  <si>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</si>
  <si>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</si>
  <si>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</si>
  <si>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</si>
  <si>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</si>
  <si>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</si>
  <si>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</si>
  <si>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</si>
  <si>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</si>
  <si>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</si>
  <si>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</si>
  <si>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</si>
  <si>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</si>
  <si>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</si>
  <si>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</si>
  <si>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</si>
  <si>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</si>
  <si>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</si>
  <si>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</si>
  <si>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</si>
  <si>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</si>
  <si>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</si>
  <si>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</si>
  <si>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</si>
  <si>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</si>
  <si>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</si>
  <si>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</si>
  <si>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</si>
  <si>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</si>
  <si>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</si>
  <si>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</si>
  <si>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</si>
  <si>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</si>
  <si>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</si>
  <si>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</si>
  <si>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</si>
  <si>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</si>
  <si>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</si>
  <si>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</si>
  <si>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</si>
  <si>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</si>
  <si>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</si>
  <si>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</si>
  <si>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</si>
  <si>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</si>
  <si>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</si>
  <si>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</si>
  <si>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</si>
  <si>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</si>
  <si>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</si>
  <si>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</si>
  <si>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</si>
  <si>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</si>
  <si>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</si>
  <si>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</si>
  <si>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</si>
  <si>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</si>
  <si>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</si>
  <si>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</si>
  <si>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</si>
  <si>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</si>
  <si>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</si>
  <si>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</si>
  <si>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</si>
  <si>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</si>
  <si>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</si>
  <si>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</si>
  <si>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</si>
  <si>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</si>
  <si>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</si>
  <si>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</si>
  <si>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</si>
  <si>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</si>
  <si>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</si>
  <si>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</si>
  <si>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</si>
  <si>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</si>
  <si>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</si>
  <si>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</si>
  <si>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</si>
  <si>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</si>
  <si>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</si>
  <si>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</si>
  <si>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</si>
  <si>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</si>
  <si>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</si>
  <si>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</si>
  <si>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</si>
  <si>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</si>
  <si>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</si>
  <si>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</si>
  <si>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</si>
  <si>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</si>
  <si>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</si>
  <si>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</si>
  <si>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</si>
  <si>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</si>
  <si>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</si>
  <si>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</si>
  <si>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</si>
  <si>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</si>
  <si>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</si>
  <si>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</si>
  <si>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</si>
  <si>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</si>
  <si>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</si>
  <si>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</si>
  <si>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</si>
  <si>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</si>
  <si>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</si>
  <si>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</si>
  <si>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</si>
  <si>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</si>
  <si>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</si>
  <si>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</si>
  <si>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</si>
  <si>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</si>
  <si>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</si>
  <si>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</si>
  <si>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</si>
  <si>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</si>
  <si>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</si>
  <si>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</si>
  <si>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</si>
  <si>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</si>
  <si>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</si>
  <si>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</si>
  <si>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</si>
  <si>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</si>
  <si>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</si>
  <si>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</si>
  <si>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</si>
  <si>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</si>
  <si>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</si>
  <si>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</si>
  <si>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</si>
  <si>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</si>
  <si>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</si>
  <si>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</si>
  <si>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</si>
  <si>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</si>
  <si>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</si>
  <si>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</si>
  <si>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</si>
  <si>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</si>
  <si>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</si>
  <si>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</si>
  <si>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</si>
  <si>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</si>
  <si>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</si>
  <si>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</si>
  <si>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</si>
  <si>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</si>
  <si>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</si>
  <si>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</si>
  <si>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</si>
  <si>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</si>
  <si>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</si>
  <si>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</si>
  <si>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</si>
  <si>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</si>
  <si>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</si>
  <si>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</si>
  <si>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</si>
  <si>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</si>
  <si>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</si>
  <si>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</si>
  <si>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</si>
  <si>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</si>
  <si>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</si>
  <si>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</si>
  <si>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</si>
  <si>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</si>
  <si>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</si>
  <si>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</si>
  <si>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</si>
  <si>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</si>
  <si>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</si>
  <si>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</si>
  <si>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</si>
  <si>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</si>
  <si>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</si>
  <si>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</si>
  <si>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</si>
  <si>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</si>
  <si>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</si>
  <si>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</si>
  <si>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</si>
  <si>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</si>
  <si>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</si>
  <si>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</si>
  <si>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</si>
  <si>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</si>
  <si>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</si>
  <si>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</si>
  <si>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</si>
  <si>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</si>
  <si>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</si>
  <si>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</si>
  <si>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</si>
  <si>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</si>
  <si>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</si>
  <si>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</si>
  <si>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</si>
  <si>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</si>
  <si>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</si>
  <si>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</si>
  <si>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</si>
  <si>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</si>
  <si>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</si>
  <si>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</si>
  <si>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</si>
  <si>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</si>
  <si>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</si>
  <si>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</si>
  <si>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</si>
  <si>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</si>
  <si>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</si>
  <si>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</si>
  <si>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</si>
  <si>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</si>
  <si>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</si>
  <si>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</si>
  <si>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</si>
  <si>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</si>
  <si>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</si>
  <si>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</si>
  <si>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</si>
  <si>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</si>
  <si>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</si>
  <si>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</si>
  <si>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</si>
  <si>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</si>
  <si>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</si>
  <si>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</si>
  <si>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</si>
  <si>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</si>
  <si>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</si>
  <si>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</si>
  <si>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</si>
  <si>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</si>
  <si>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</si>
  <si>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</si>
  <si>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</si>
  <si>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</si>
  <si>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</si>
  <si>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</si>
  <si>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</si>
  <si>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</si>
  <si>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</si>
  <si>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</si>
  <si>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</si>
  <si>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</si>
  <si>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</si>
  <si>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</si>
  <si>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</si>
  <si>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</si>
  <si>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</si>
  <si>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</si>
  <si>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</si>
  <si>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</si>
  <si>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</si>
  <si>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</si>
  <si>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</si>
  <si>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</si>
  <si>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</si>
  <si>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</si>
  <si>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</si>
  <si>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</si>
  <si>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</si>
  <si>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</si>
  <si>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</si>
  <si>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</si>
  <si>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</si>
  <si>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</si>
  <si>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</si>
  <si>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</si>
  <si>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</si>
  <si>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</si>
  <si>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</si>
  <si>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</si>
  <si>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</si>
  <si>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</si>
  <si>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</si>
  <si>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</si>
  <si>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</si>
  <si>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</si>
  <si>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</si>
  <si>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</si>
  <si>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</si>
  <si>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</si>
  <si>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</si>
  <si>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</si>
  <si>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</si>
  <si>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</si>
  <si>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</si>
  <si>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</si>
  <si>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</si>
  <si>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</si>
  <si>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</si>
  <si>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</si>
  <si>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</si>
  <si>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</si>
  <si>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</si>
  <si>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</si>
  <si>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</si>
  <si>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</si>
  <si>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</si>
  <si>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</si>
  <si>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</si>
  <si>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</si>
  <si>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</si>
  <si>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</si>
  <si>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</si>
  <si>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</si>
  <si>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</si>
  <si>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</si>
  <si>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</si>
  <si>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</si>
  <si>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</si>
  <si>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</si>
  <si>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</si>
  <si>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</si>
  <si>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</si>
  <si>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</si>
  <si>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</si>
  <si>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</si>
  <si>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</si>
  <si>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</si>
  <si>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</si>
  <si>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</si>
  <si>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</si>
  <si>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</si>
  <si>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</si>
  <si>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</si>
  <si>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</si>
  <si>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</si>
  <si>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</si>
  <si>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</si>
  <si>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</si>
  <si>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</si>
  <si>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</si>
  <si>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</si>
  <si>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</si>
  <si>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</si>
  <si>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</si>
  <si>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</si>
  <si>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</si>
  <si>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</si>
  <si>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</si>
  <si>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</si>
  <si>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</si>
  <si>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</si>
  <si>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</si>
  <si>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</si>
  <si>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</si>
  <si>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</si>
  <si>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</si>
  <si>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</si>
  <si>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</si>
  <si>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</si>
  <si>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</si>
  <si>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</si>
  <si>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</si>
  <si>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</si>
  <si>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</si>
  <si>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</si>
  <si>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</si>
  <si>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</si>
  <si>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</si>
  <si>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</si>
  <si>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</si>
  <si>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</si>
  <si>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</si>
  <si>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</si>
  <si>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</si>
  <si>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</si>
  <si>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</si>
  <si>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</si>
  <si>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</si>
  <si>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</si>
  <si>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</si>
  <si>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</si>
  <si>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</si>
  <si>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</si>
  <si>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</si>
  <si>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</si>
  <si>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</si>
  <si>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</si>
  <si>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</si>
  <si>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</si>
  <si>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</si>
  <si>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</si>
  <si>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</si>
  <si>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</si>
  <si>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</si>
  <si>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</si>
  <si>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</si>
  <si>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</si>
  <si>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</si>
  <si>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</si>
  <si>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</si>
  <si>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</si>
  <si>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</si>
  <si>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</si>
  <si>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</si>
  <si>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</si>
  <si>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</si>
  <si>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</si>
  <si>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</si>
  <si>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</si>
  <si>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</si>
  <si>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</si>
  <si>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</si>
  <si>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</si>
  <si>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</si>
  <si>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</si>
  <si>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</si>
  <si>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</si>
  <si>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</si>
  <si>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</si>
  <si>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</si>
  <si>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</si>
  <si>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</si>
  <si>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</si>
  <si>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</si>
  <si>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</si>
  <si>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</si>
  <si>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</si>
  <si>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</si>
  <si>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</si>
  <si>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</si>
  <si>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</si>
  <si>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</si>
  <si>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</si>
  <si>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</si>
  <si>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</si>
  <si>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</si>
  <si>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</si>
  <si>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</si>
  <si>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</si>
  <si>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</si>
  <si>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</si>
  <si>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</si>
  <si>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</si>
  <si>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</si>
  <si>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</si>
  <si>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</si>
  <si>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</si>
  <si>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</si>
  <si>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</si>
  <si>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</si>
  <si>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</si>
  <si>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</si>
  <si>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</si>
  <si>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</si>
  <si>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</si>
  <si>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</si>
  <si>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</si>
  <si>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</si>
  <si>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</si>
  <si>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</si>
  <si>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</si>
  <si>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</si>
  <si>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</si>
  <si>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</si>
  <si>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</si>
  <si>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</si>
  <si>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</si>
  <si>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</si>
  <si>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</si>
  <si>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</si>
  <si>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</si>
  <si>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</si>
  <si>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</si>
  <si>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</si>
  <si>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</si>
  <si>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</si>
  <si>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</si>
  <si>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</si>
  <si>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</si>
  <si>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</si>
  <si>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</si>
  <si>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</si>
  <si>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</si>
  <si>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</si>
  <si>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</si>
  <si>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</si>
  <si>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</si>
  <si>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</si>
  <si>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</si>
  <si>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</si>
  <si>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</si>
  <si>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</si>
  <si>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</si>
  <si>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</si>
  <si>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</si>
  <si>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</si>
  <si>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</si>
  <si>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</si>
  <si>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</si>
  <si>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</si>
  <si>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</si>
  <si>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</si>
  <si>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</si>
  <si>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</si>
  <si>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</si>
  <si>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</si>
  <si>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</si>
  <si>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</si>
  <si>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</si>
  <si>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</si>
  <si>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</si>
  <si>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</si>
  <si>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</si>
  <si>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</si>
  <si>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</si>
  <si>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</si>
  <si>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</si>
  <si>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</si>
  <si>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</si>
  <si>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</si>
  <si>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</si>
  <si>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</si>
  <si>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</si>
  <si>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</si>
  <si>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</si>
  <si>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</si>
  <si>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</si>
  <si>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</si>
  <si>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</si>
  <si>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</si>
  <si>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</si>
  <si>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</si>
  <si>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</si>
  <si>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</si>
  <si>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</si>
  <si>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</si>
  <si>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</si>
  <si>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</si>
  <si>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</si>
  <si>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</si>
  <si>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</si>
  <si>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</si>
  <si>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</si>
  <si>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</si>
  <si>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</si>
  <si>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</si>
  <si>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</si>
  <si>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</si>
  <si>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</si>
  <si>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</si>
  <si>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</si>
  <si>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</si>
  <si>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</si>
  <si>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</si>
  <si>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</si>
  <si>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</si>
  <si>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</si>
  <si>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</si>
  <si>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</si>
  <si>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</si>
  <si>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</si>
  <si>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</si>
  <si>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</si>
  <si>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</si>
  <si>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</si>
  <si>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</si>
  <si>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</si>
  <si>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</si>
  <si>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</si>
  <si>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</si>
  <si>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</si>
  <si>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</si>
  <si>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</si>
  <si>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</si>
  <si>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</si>
  <si>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</si>
  <si>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</si>
  <si>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</si>
  <si>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</si>
  <si>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</si>
  <si>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</si>
  <si>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</si>
  <si>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</si>
  <si>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</si>
  <si>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</si>
  <si>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</si>
  <si>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</si>
  <si>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</si>
  <si>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</si>
  <si>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</si>
  <si>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</si>
  <si>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</si>
  <si>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</si>
  <si>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</si>
  <si>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</si>
  <si>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</si>
  <si>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</si>
  <si>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</si>
  <si>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</si>
  <si>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</si>
  <si>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</si>
  <si>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</si>
  <si>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</si>
  <si>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</si>
  <si>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</si>
  <si>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</si>
  <si>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</si>
  <si>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</si>
  <si>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</si>
  <si>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</si>
  <si>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</si>
  <si>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</si>
  <si>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</si>
  <si>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</si>
  <si>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</si>
  <si>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</si>
  <si>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</si>
  <si>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</si>
  <si>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</si>
  <si>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</si>
  <si>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</si>
  <si>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</si>
  <si>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</si>
  <si>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</si>
  <si>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</si>
  <si>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</si>
  <si>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</si>
  <si>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</si>
  <si>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</si>
  <si>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</si>
  <si>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</si>
  <si>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</si>
  <si>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</si>
  <si>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</si>
  <si>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</si>
  <si>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</si>
  <si>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</si>
  <si>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</si>
  <si>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</si>
  <si>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</si>
  <si>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</si>
  <si>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</si>
  <si>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</si>
  <si>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</si>
  <si>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</si>
  <si>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</si>
  <si>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</si>
  <si>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</si>
  <si>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</si>
  <si>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</si>
  <si>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</si>
  <si>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</si>
  <si>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</si>
  <si>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</si>
  <si>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</si>
  <si>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</si>
  <si>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</si>
  <si>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</si>
  <si>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</si>
  <si>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</si>
  <si>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</si>
  <si>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</si>
  <si>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</si>
  <si>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</si>
  <si>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</si>
  <si>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</si>
  <si>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</si>
  <si>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</si>
  <si>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</si>
  <si>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</si>
  <si>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</si>
  <si>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</si>
  <si>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</si>
  <si>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</si>
  <si>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</si>
  <si>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</si>
  <si>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</si>
  <si>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</si>
  <si>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</si>
  <si>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</si>
  <si>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</si>
  <si>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</si>
  <si>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</si>
  <si>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</si>
  <si>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</si>
  <si>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</si>
  <si>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</si>
  <si>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</si>
  <si>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</si>
  <si>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</si>
  <si>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</si>
  <si>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</si>
  <si>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</si>
  <si>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</si>
  <si>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</si>
  <si>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</si>
  <si>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</si>
  <si>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</si>
  <si>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</si>
  <si>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</si>
  <si>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</si>
  <si>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</si>
  <si>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</si>
  <si>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</si>
  <si>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</si>
  <si>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</si>
  <si>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</si>
  <si>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</si>
  <si>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</si>
  <si>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</si>
  <si>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</si>
  <si>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</si>
  <si>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</si>
  <si>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</si>
  <si>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</si>
  <si>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</si>
  <si>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</si>
  <si>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</si>
  <si>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</si>
  <si>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</si>
  <si>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</si>
  <si>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</si>
  <si>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</si>
  <si>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</si>
  <si>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</si>
  <si>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</si>
  <si>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</si>
  <si>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</si>
  <si>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</si>
  <si>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</si>
  <si>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</si>
  <si>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</si>
  <si>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</si>
  <si>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</si>
  <si>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</si>
  <si>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</si>
  <si>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</si>
  <si>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</si>
  <si>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</si>
  <si>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</si>
  <si>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</si>
  <si>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</si>
  <si>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</si>
  <si>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</si>
  <si>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</si>
  <si>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</si>
  <si>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</si>
  <si>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</si>
  <si>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</si>
  <si>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</si>
  <si>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</si>
  <si>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</si>
  <si>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</si>
  <si>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</si>
  <si>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</si>
  <si>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</si>
  <si>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</si>
  <si>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</si>
  <si>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</si>
  <si>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</si>
  <si>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</si>
  <si>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</si>
  <si>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</si>
  <si>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</si>
  <si>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</si>
  <si>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</si>
  <si>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</si>
  <si>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</si>
  <si>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</si>
  <si>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</si>
  <si>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</si>
  <si>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</si>
  <si>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</si>
  <si>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</si>
  <si>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</si>
  <si>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</si>
  <si>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</si>
  <si>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</si>
  <si>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</si>
  <si>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</si>
  <si>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</si>
  <si>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</si>
  <si>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</si>
  <si>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</si>
  <si>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</si>
  <si>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</si>
  <si>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</si>
  <si>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</si>
  <si>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</si>
  <si>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</si>
  <si>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</si>
  <si>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</si>
  <si>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</si>
  <si>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</si>
  <si>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</si>
  <si>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</si>
  <si>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</si>
  <si>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</si>
  <si>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</si>
  <si>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</si>
  <si>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</si>
  <si>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</si>
  <si>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</si>
  <si>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</si>
  <si>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</si>
  <si>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</si>
  <si>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</si>
  <si>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</si>
  <si>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</si>
  <si>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</si>
  <si>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</si>
  <si>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</si>
  <si>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</si>
  <si>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</si>
  <si>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</si>
  <si>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</si>
  <si>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</si>
  <si>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</si>
  <si>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</si>
  <si>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</si>
  <si>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</si>
  <si>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</si>
  <si>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</si>
  <si>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</si>
  <si>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</si>
  <si>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</si>
  <si>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</si>
  <si>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</si>
  <si>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</si>
  <si>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</si>
  <si>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</si>
  <si>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</si>
  <si>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</si>
  <si>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</si>
  <si>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</si>
  <si>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</si>
  <si>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</si>
  <si>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</si>
  <si>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</si>
  <si>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</si>
  <si>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</si>
  <si>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</si>
  <si>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</si>
  <si>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</si>
  <si>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</si>
  <si>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</si>
  <si>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</si>
  <si>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</si>
  <si>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</si>
  <si>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</si>
  <si>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</si>
  <si>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</si>
  <si>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</si>
  <si>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</si>
  <si>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</si>
  <si>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</si>
  <si>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</si>
  <si>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</si>
  <si>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</si>
  <si>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</si>
  <si>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</si>
  <si>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</si>
  <si>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</si>
  <si>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</si>
  <si>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</si>
  <si>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</si>
  <si>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</si>
  <si>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</si>
  <si>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</si>
  <si>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</si>
  <si>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</si>
  <si>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</si>
  <si>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</si>
  <si>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</si>
  <si>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</si>
  <si>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</si>
  <si>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</si>
  <si>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</si>
  <si>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</si>
  <si>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</si>
  <si>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</si>
  <si>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</si>
  <si>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</si>
  <si>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</si>
  <si>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</si>
  <si>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</si>
  <si>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</si>
  <si>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</si>
  <si>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</si>
  <si>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</si>
  <si>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</si>
  <si>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</si>
  <si>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</si>
  <si>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</si>
  <si>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</si>
  <si>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</si>
  <si>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</si>
  <si>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</si>
  <si>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</si>
  <si>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</si>
  <si>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</si>
  <si>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</si>
  <si>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</si>
  <si>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</si>
  <si>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</si>
  <si>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</si>
  <si>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</si>
  <si>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</si>
  <si>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</si>
  <si>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</si>
  <si>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</si>
  <si>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</si>
  <si>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</si>
  <si>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</si>
  <si>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</si>
  <si>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</si>
  <si>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</si>
  <si>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</si>
  <si>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</si>
  <si>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</si>
  <si>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</si>
  <si>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</si>
  <si>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</si>
  <si>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</si>
  <si>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</si>
  <si>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</si>
  <si>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</si>
  <si>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</si>
  <si>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</si>
  <si>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</si>
  <si>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</si>
  <si>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</si>
  <si>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</si>
  <si>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</si>
  <si>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</si>
  <si>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</si>
  <si>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</si>
  <si>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</si>
  <si>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</si>
  <si>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</si>
  <si>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</si>
  <si>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</si>
  <si>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</si>
  <si>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</si>
  <si>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</si>
  <si>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</si>
  <si>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</si>
  <si>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</si>
  <si>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</si>
  <si>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</si>
  <si>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</si>
  <si>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</si>
  <si>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</si>
  <si>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</si>
  <si>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</si>
  <si>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</si>
  <si>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</si>
  <si>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</si>
  <si>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</si>
  <si>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</si>
  <si>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</si>
  <si>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</si>
  <si>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</si>
  <si>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</si>
  <si>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</si>
  <si>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</si>
  <si>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</si>
  <si>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</si>
  <si>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</si>
  <si>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</si>
  <si>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</si>
  <si>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</si>
  <si>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</si>
  <si>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</si>
  <si>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</si>
  <si>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</si>
  <si>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</si>
  <si>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</si>
  <si>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</si>
  <si>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</si>
  <si>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</si>
  <si>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</si>
  <si>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</si>
  <si>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</si>
  <si>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</si>
  <si>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</si>
  <si>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</si>
  <si>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</si>
  <si>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</si>
  <si>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</si>
  <si>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</si>
  <si>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</si>
  <si>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</si>
  <si>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</si>
  <si>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</si>
  <si>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</si>
  <si>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</si>
  <si>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</si>
  <si>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</si>
  <si>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</si>
  <si>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</si>
  <si>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</si>
  <si>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</si>
  <si>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</si>
  <si>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</si>
  <si>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</si>
  <si>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</si>
  <si>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</si>
  <si>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</si>
  <si>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</si>
  <si>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</si>
  <si>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</si>
  <si>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</si>
  <si>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</si>
  <si>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</si>
  <si>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</si>
  <si>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</si>
  <si>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</si>
  <si>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</si>
  <si>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</si>
  <si>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</si>
  <si>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</si>
  <si>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</si>
  <si>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</si>
  <si>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</si>
  <si>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</si>
  <si>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</si>
  <si>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</si>
  <si>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</si>
  <si>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</si>
  <si>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</si>
  <si>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</si>
  <si>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</si>
  <si>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</si>
  <si>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</si>
  <si>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</si>
  <si>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</si>
  <si>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</si>
  <si>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</si>
  <si>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</si>
  <si>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</si>
  <si>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</si>
  <si>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</si>
  <si>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</si>
  <si>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</si>
  <si>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</si>
  <si>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</si>
  <si>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</si>
  <si>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</si>
  <si>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</si>
  <si>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</si>
  <si>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</si>
  <si>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</si>
  <si>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</si>
  <si>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</si>
  <si>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</si>
  <si>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</si>
  <si>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</si>
  <si>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</si>
  <si>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</si>
  <si>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</si>
  <si>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</si>
  <si>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</si>
  <si>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</si>
  <si>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</si>
  <si>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</si>
  <si>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</si>
  <si>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</si>
  <si>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</si>
  <si>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</si>
  <si>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</si>
  <si>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</si>
  <si>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</si>
  <si>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</si>
  <si>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</si>
  <si>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</si>
  <si>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</si>
  <si>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</si>
  <si>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</si>
  <si>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</si>
  <si>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</si>
  <si>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</si>
  <si>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</si>
  <si>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</si>
  <si>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</si>
  <si>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</si>
  <si>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</si>
  <si>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</si>
  <si>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</si>
  <si>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</si>
  <si>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</si>
  <si>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</si>
  <si>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</si>
  <si>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</si>
  <si>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</si>
  <si>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</si>
  <si>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</si>
  <si>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</si>
  <si>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</si>
  <si>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</si>
  <si>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</si>
  <si>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</si>
  <si>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</si>
  <si>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</si>
  <si>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</si>
  <si>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</si>
  <si>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</si>
  <si>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</si>
  <si>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</si>
  <si>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</si>
  <si>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</si>
  <si>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</si>
  <si>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</si>
  <si>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</si>
  <si>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</si>
  <si>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</si>
  <si>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</si>
  <si>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</si>
  <si>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</si>
  <si>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</si>
  <si>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</si>
  <si>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</si>
  <si>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</si>
  <si>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</si>
  <si>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</si>
  <si>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</si>
  <si>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</si>
  <si>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</si>
  <si>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</si>
  <si>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</si>
  <si>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</si>
  <si>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</si>
  <si>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</si>
  <si>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</si>
  <si>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</si>
  <si>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</si>
  <si>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</si>
  <si>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</si>
  <si>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</si>
  <si>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</si>
  <si>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</si>
  <si>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</si>
  <si>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</si>
  <si>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</si>
  <si>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</si>
  <si>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</si>
  <si>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</si>
  <si>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</si>
  <si>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</si>
  <si>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</si>
  <si>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</si>
  <si>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</si>
  <si>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</si>
  <si>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</si>
  <si>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</si>
  <si>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</si>
  <si>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</si>
  <si>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</si>
  <si>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</si>
  <si>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</si>
  <si>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</si>
  <si>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</si>
  <si>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</si>
  <si>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</si>
  <si>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</si>
  <si>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</si>
  <si>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</si>
  <si>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</si>
  <si>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</si>
  <si>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</si>
  <si>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</si>
  <si>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</si>
  <si>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</si>
  <si>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</si>
  <si>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</si>
  <si>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</si>
  <si>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</si>
  <si>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</si>
  <si>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</si>
  <si>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</si>
  <si>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</si>
  <si>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</si>
  <si>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</si>
  <si>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</si>
  <si>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</si>
  <si>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</si>
  <si>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</si>
  <si>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</si>
  <si>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</si>
  <si>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</si>
  <si>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</si>
  <si>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</si>
  <si>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</si>
  <si>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</si>
  <si>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</si>
  <si>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</si>
  <si>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</si>
  <si>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</si>
  <si>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</si>
  <si>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</si>
  <si>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</si>
  <si>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</si>
  <si>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</si>
  <si>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</si>
  <si>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</si>
  <si>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</si>
  <si>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</si>
  <si>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</si>
  <si>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</si>
  <si>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</si>
  <si>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</si>
  <si>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</si>
  <si>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</si>
  <si>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</si>
  <si>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</si>
  <si>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</si>
  <si>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</si>
  <si>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</si>
  <si>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</si>
  <si>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</si>
  <si>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</si>
  <si>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</si>
  <si>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</si>
  <si>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</si>
  <si>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</si>
  <si>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</si>
  <si>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</si>
  <si>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</si>
  <si>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</si>
  <si>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</si>
  <si>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</si>
  <si>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</si>
  <si>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</si>
  <si>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</si>
  <si>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</si>
  <si>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</si>
  <si>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</si>
  <si>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</si>
  <si>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</si>
  <si>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</si>
  <si>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</si>
  <si>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</si>
  <si>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</si>
  <si>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</si>
  <si>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</si>
  <si>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</si>
  <si>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</si>
  <si>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</si>
  <si>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</si>
  <si>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</si>
  <si>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</si>
  <si>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</si>
  <si>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</si>
  <si>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</si>
  <si>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</si>
  <si>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</si>
  <si>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</si>
  <si>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</si>
  <si>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</si>
  <si>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</si>
  <si>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</si>
  <si>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</si>
  <si>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</si>
  <si>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</si>
  <si>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</si>
  <si>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</si>
  <si>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</si>
  <si>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</si>
  <si>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</si>
  <si>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</si>
  <si>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</si>
  <si>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</si>
  <si>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</si>
  <si>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</si>
  <si>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</si>
  <si>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</si>
  <si>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</si>
  <si>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</si>
  <si>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</si>
  <si>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</si>
  <si>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</si>
  <si>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</si>
  <si>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</si>
  <si>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</si>
  <si>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</si>
  <si>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</si>
  <si>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</si>
  <si>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</si>
  <si>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</si>
  <si>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</si>
  <si>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</si>
  <si>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</si>
  <si>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</si>
  <si>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</si>
  <si>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</si>
  <si>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</si>
  <si>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</si>
  <si>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</si>
  <si>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</si>
  <si>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</si>
  <si>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</si>
  <si>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</si>
  <si>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</si>
  <si>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</si>
  <si>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</si>
  <si>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</si>
  <si>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</si>
  <si>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</si>
  <si>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</si>
  <si>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</si>
  <si>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</si>
  <si>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</si>
  <si>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</si>
  <si>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</si>
  <si>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</si>
  <si>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</si>
  <si>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</si>
  <si>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</si>
  <si>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</si>
  <si>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</si>
  <si>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</si>
  <si>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</si>
  <si>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</si>
  <si>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</si>
  <si>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</si>
  <si>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</si>
  <si>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</si>
  <si>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</si>
  <si>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</si>
  <si>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</si>
  <si>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</si>
  <si>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</si>
  <si>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</si>
  <si>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</si>
  <si>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</si>
  <si>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</si>
  <si>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</si>
  <si>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</si>
  <si>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</si>
  <si>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</si>
  <si>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</si>
  <si>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</si>
  <si>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</si>
  <si>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</si>
  <si>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</si>
  <si>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</si>
  <si>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</si>
  <si>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</si>
  <si>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</si>
  <si>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</si>
  <si>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</si>
  <si>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</si>
  <si>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</si>
  <si>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</si>
  <si>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</si>
  <si>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</si>
  <si>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</si>
  <si>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</si>
  <si>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</si>
  <si>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</si>
  <si>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</si>
  <si>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</si>
  <si>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</si>
  <si>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</si>
  <si>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</si>
  <si>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</si>
  <si>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</si>
  <si>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</si>
  <si>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</si>
  <si>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</si>
  <si>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</si>
  <si>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</si>
  <si>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</si>
  <si>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</si>
  <si>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</si>
  <si>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</si>
  <si>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</si>
  <si>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</si>
  <si>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</si>
  <si>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</si>
  <si>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</si>
  <si>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</si>
  <si>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</si>
  <si>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</si>
  <si>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</si>
  <si>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</si>
  <si>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</si>
  <si>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</si>
  <si>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</si>
  <si>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</si>
  <si>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</si>
  <si>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</si>
  <si>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</si>
  <si>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</si>
  <si>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</si>
  <si>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</si>
  <si>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</si>
  <si>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</si>
  <si>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</si>
  <si>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</si>
  <si>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</si>
  <si>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</si>
  <si>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</si>
  <si>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</si>
  <si>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</si>
  <si>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</si>
  <si>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</si>
  <si>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</si>
  <si>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</si>
  <si>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</si>
  <si>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</si>
  <si>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</si>
  <si>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</si>
  <si>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</si>
  <si>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</si>
  <si>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</si>
  <si>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</si>
  <si>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</si>
  <si>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</si>
  <si>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</si>
  <si>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</si>
  <si>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</si>
  <si>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</si>
  <si>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</si>
  <si>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</si>
  <si>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</si>
  <si>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</si>
  <si>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</si>
  <si>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</si>
  <si>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</si>
  <si>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</si>
  <si>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</si>
  <si>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</si>
  <si>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</si>
  <si>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</si>
  <si>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</si>
  <si>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</si>
  <si>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</si>
  <si>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</si>
  <si>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</si>
  <si>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</si>
  <si>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</si>
  <si>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</si>
  <si>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</si>
  <si>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</si>
  <si>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</si>
  <si>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</si>
  <si>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</si>
  <si>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</si>
  <si>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</si>
  <si>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</si>
  <si>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</si>
  <si>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</si>
  <si>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</si>
  <si>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</si>
  <si>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</si>
  <si>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</si>
  <si>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</si>
  <si>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</si>
  <si>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</si>
  <si>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</si>
  <si>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</si>
  <si>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</si>
  <si>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</si>
  <si>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</si>
  <si>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</si>
  <si>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</si>
  <si>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</si>
  <si>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</si>
  <si>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</si>
  <si>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</si>
  <si>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</si>
  <si>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</si>
  <si>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</si>
  <si>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</si>
  <si>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</si>
  <si>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</si>
  <si>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</si>
  <si>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</si>
  <si>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</si>
  <si>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</si>
  <si>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</si>
  <si>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</si>
  <si>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</si>
  <si>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</si>
  <si>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</si>
  <si>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</si>
  <si>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</si>
  <si>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</si>
  <si>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</si>
  <si>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</si>
  <si>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</si>
  <si>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</si>
  <si>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</si>
  <si>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</si>
  <si>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</si>
  <si>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</si>
  <si>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</si>
  <si>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</si>
  <si>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</si>
  <si>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</si>
  <si>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</si>
  <si>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</si>
  <si>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</si>
  <si>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</si>
  <si>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</si>
  <si>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</si>
  <si>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</si>
  <si>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</si>
  <si>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</si>
  <si>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</si>
  <si>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</si>
  <si>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</si>
  <si>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</si>
  <si>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</si>
  <si>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</si>
  <si>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</si>
  <si>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</si>
  <si>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</si>
  <si>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</si>
  <si>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</si>
  <si>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</si>
  <si>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</si>
  <si>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</si>
  <si>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</si>
  <si>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</si>
  <si>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</si>
  <si>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</si>
  <si>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</si>
  <si>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</si>
  <si>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</si>
  <si>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</si>
  <si>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</si>
  <si>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</si>
  <si>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</si>
  <si>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</si>
  <si>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</si>
  <si>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</si>
  <si>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</si>
  <si>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</si>
  <si>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</si>
  <si>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</si>
  <si>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</si>
  <si>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</si>
  <si>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</si>
  <si>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</si>
  <si>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</si>
  <si>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</si>
  <si>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</si>
  <si>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</si>
  <si>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</si>
  <si>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</si>
  <si>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</si>
  <si>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</si>
  <si>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</si>
  <si>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</si>
  <si>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</si>
  <si>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</si>
  <si>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</si>
  <si>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</si>
  <si>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</si>
  <si>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</si>
  <si>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</si>
  <si>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</si>
  <si>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</si>
  <si>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</si>
  <si>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</si>
  <si>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</si>
  <si>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</si>
  <si>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</si>
  <si>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</si>
  <si>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</si>
  <si>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</si>
  <si>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</si>
  <si>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</si>
  <si>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</si>
  <si>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</si>
  <si>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</si>
  <si>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</si>
  <si>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</si>
  <si>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</si>
  <si>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</si>
  <si>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</si>
  <si>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</si>
  <si>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</si>
  <si>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</si>
  <si>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</si>
  <si>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</si>
  <si>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</si>
  <si>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</si>
  <si>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</si>
  <si>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</si>
  <si>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</si>
  <si>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</si>
  <si>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</si>
  <si>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</si>
  <si>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</si>
  <si>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</si>
  <si>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</si>
  <si>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</si>
  <si>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</si>
  <si>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</si>
  <si>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</si>
  <si>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</si>
  <si>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</si>
  <si>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</si>
  <si>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</si>
  <si>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</si>
  <si>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</si>
  <si>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</si>
  <si>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</si>
  <si>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</si>
  <si>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</si>
  <si>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</si>
  <si>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</si>
  <si>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</si>
  <si>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</si>
  <si>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</si>
  <si>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</si>
  <si>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</si>
  <si>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</si>
  <si>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</si>
  <si>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</si>
  <si>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</si>
  <si>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</si>
  <si>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</si>
  <si>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</si>
  <si>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</si>
  <si>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</si>
  <si>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</si>
  <si>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</si>
  <si>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</si>
  <si>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</si>
  <si>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</si>
  <si>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</si>
  <si>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</si>
  <si>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</si>
  <si>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</si>
  <si>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</si>
  <si>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</si>
  <si>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</si>
  <si>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</si>
  <si>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</si>
  <si>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</si>
  <si>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</si>
  <si>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</si>
  <si>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</si>
  <si>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</si>
  <si>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</si>
  <si>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</si>
  <si>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</si>
  <si>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</si>
  <si>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</si>
  <si>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</si>
  <si>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</si>
  <si>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</si>
  <si>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</si>
  <si>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</si>
  <si>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</si>
  <si>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</si>
  <si>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</si>
  <si>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</si>
  <si>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</si>
  <si>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</si>
  <si>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</si>
  <si>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</si>
  <si>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</si>
  <si>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</si>
  <si>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</si>
  <si>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</si>
  <si>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</si>
  <si>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</si>
  <si>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</si>
  <si>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</si>
  <si>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</si>
  <si>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</si>
  <si>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</si>
  <si>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</si>
  <si>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</si>
  <si>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</si>
  <si>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</si>
  <si>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</si>
  <si>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</si>
  <si>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</si>
  <si>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</si>
  <si>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</si>
  <si>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</si>
  <si>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</si>
  <si>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</si>
  <si>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</si>
  <si>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</si>
  <si>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</si>
  <si>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</si>
  <si>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</si>
  <si>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</si>
  <si>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</si>
  <si>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</si>
  <si>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</si>
  <si>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</si>
  <si>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</si>
  <si>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</si>
  <si>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</si>
  <si>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</si>
  <si>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</si>
  <si>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</si>
  <si>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</si>
  <si>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</si>
  <si>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</si>
  <si>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</si>
  <si>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</si>
  <si>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</si>
  <si>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</si>
  <si>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</si>
  <si>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</si>
  <si>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</si>
  <si>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</si>
  <si>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</si>
  <si>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</si>
  <si>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</si>
  <si>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</si>
  <si>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</si>
  <si>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</si>
  <si>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</si>
  <si>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</si>
  <si>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</si>
  <si>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</si>
  <si>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</si>
  <si>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</si>
  <si>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</si>
  <si>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</si>
  <si>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</si>
  <si>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</si>
  <si>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</si>
  <si>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</si>
  <si>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</si>
  <si>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</si>
  <si>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</si>
  <si>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</si>
  <si>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</si>
  <si>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</si>
  <si>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</si>
  <si>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</si>
  <si>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</si>
  <si>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</si>
  <si>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</si>
  <si>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</si>
  <si>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</si>
  <si>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</si>
  <si>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</si>
  <si>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</si>
  <si>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</si>
  <si>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</si>
  <si>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</si>
  <si>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</si>
  <si>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</si>
  <si>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</si>
  <si>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</si>
  <si>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</si>
  <si>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</si>
  <si>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</si>
  <si>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</si>
  <si>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</si>
  <si>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</si>
  <si>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</si>
  <si>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</si>
  <si>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</si>
  <si>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</si>
  <si>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</si>
  <si>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</si>
  <si>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</si>
  <si>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</si>
  <si>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</si>
  <si>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</si>
  <si>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</si>
  <si>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</si>
  <si>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</si>
  <si>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</si>
  <si>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</si>
  <si>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</si>
  <si>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</si>
  <si>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</si>
  <si>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</si>
  <si>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</si>
  <si>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</si>
  <si>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</si>
  <si>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</si>
  <si>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</si>
  <si>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</si>
  <si>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</si>
  <si>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</si>
  <si>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</si>
  <si>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</si>
  <si>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</si>
  <si>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</si>
  <si>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</si>
  <si>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</si>
  <si>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</si>
  <si>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</si>
  <si>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</si>
  <si>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</si>
  <si>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</si>
  <si>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</si>
  <si>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</si>
  <si>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</si>
  <si>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</si>
  <si>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</si>
  <si>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</si>
  <si>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</si>
  <si>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</si>
  <si>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</si>
  <si>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</si>
  <si>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</si>
  <si>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</si>
  <si>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</si>
  <si>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</si>
  <si>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</si>
  <si>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</si>
  <si>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</si>
  <si>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</si>
  <si>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</si>
  <si>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</si>
  <si>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</si>
  <si>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</si>
  <si>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</si>
  <si>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</si>
  <si>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</si>
  <si>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</si>
  <si>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</si>
  <si>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</si>
  <si>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</si>
  <si>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</si>
  <si>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</si>
  <si>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</si>
  <si>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</si>
  <si>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</si>
  <si>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</si>
  <si>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</si>
  <si>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</si>
  <si>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</si>
  <si>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</si>
  <si>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</si>
  <si>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</si>
  <si>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</si>
  <si>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</si>
  <si>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</si>
  <si>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</si>
  <si>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</si>
  <si>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</si>
  <si>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</si>
  <si>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</si>
  <si>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</si>
  <si>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</si>
  <si>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</si>
  <si>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</si>
  <si>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</si>
  <si>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</si>
  <si>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</si>
  <si>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</si>
  <si>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</si>
  <si>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</si>
  <si>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</si>
  <si>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</si>
  <si>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</si>
  <si>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</si>
  <si>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</si>
  <si>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</si>
  <si>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</si>
  <si>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</si>
  <si>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</si>
  <si>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</si>
  <si>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</si>
  <si>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</si>
  <si>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</si>
  <si>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</si>
  <si>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</si>
  <si>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</si>
  <si>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</si>
  <si>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</si>
  <si>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</si>
  <si>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</si>
  <si>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</si>
  <si>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</si>
  <si>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</si>
  <si>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</si>
  <si>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</si>
  <si>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</si>
  <si>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</si>
  <si>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</si>
  <si>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</si>
  <si>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</si>
  <si>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</si>
  <si>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</si>
  <si>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</si>
  <si>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</si>
  <si>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</si>
  <si>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</si>
  <si>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</si>
  <si>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</si>
  <si>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</si>
  <si>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</si>
  <si>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</si>
  <si>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</si>
  <si>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</si>
  <si>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</si>
  <si>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</si>
  <si>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</si>
  <si>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</si>
  <si>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</si>
  <si>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</si>
  <si>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</si>
  <si>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</si>
  <si>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</si>
  <si>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</si>
  <si>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</si>
  <si>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</si>
  <si>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</si>
  <si>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</si>
  <si>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</si>
  <si>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</si>
  <si>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</si>
  <si>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</si>
  <si>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</si>
  <si>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</si>
  <si>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</si>
  <si>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</si>
  <si>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</si>
  <si>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</si>
  <si>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</si>
  <si>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</si>
  <si>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</si>
  <si>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</si>
  <si>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</si>
  <si>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</si>
  <si>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</si>
  <si>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</si>
  <si>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</si>
  <si>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</si>
  <si>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</si>
  <si>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</si>
  <si>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</si>
  <si>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</si>
  <si>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</si>
  <si>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</si>
  <si>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</si>
  <si>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</si>
  <si>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</si>
  <si>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</si>
  <si>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</si>
  <si>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</si>
  <si>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</si>
  <si>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</si>
  <si>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</si>
  <si>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</si>
  <si>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</si>
  <si>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</si>
  <si>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</si>
  <si>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</si>
  <si>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</si>
  <si>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</si>
  <si>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</si>
  <si>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</si>
  <si>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</si>
  <si>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</si>
  <si>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</si>
  <si>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</si>
  <si>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</si>
  <si>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</si>
  <si>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</si>
  <si>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</si>
  <si>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</si>
  <si>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</si>
  <si>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</si>
  <si>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</si>
  <si>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</si>
  <si>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</si>
  <si>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</si>
  <si>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</si>
  <si>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</si>
  <si>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</si>
  <si>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</si>
  <si>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</si>
  <si>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</si>
  <si>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</si>
  <si>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</si>
  <si>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</si>
  <si>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</si>
  <si>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</si>
  <si>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</si>
  <si>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</si>
  <si>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</si>
  <si>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</si>
  <si>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</si>
  <si>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</si>
  <si>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</si>
  <si>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</si>
  <si>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</si>
  <si>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</si>
  <si>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</si>
  <si>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</si>
  <si>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</si>
  <si>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</si>
  <si>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</si>
  <si>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</si>
  <si>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</si>
  <si>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</si>
  <si>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</si>
  <si>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</si>
  <si>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</si>
  <si>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</si>
  <si>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</si>
  <si>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</si>
  <si>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</si>
  <si>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</si>
  <si>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</si>
  <si>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</si>
  <si>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</si>
  <si>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</si>
  <si>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</si>
  <si>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</si>
  <si>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</si>
  <si>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</si>
  <si>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</si>
  <si>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</si>
  <si>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</si>
  <si>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</si>
  <si>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</si>
  <si>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</si>
  <si>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</si>
  <si>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</si>
  <si>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</si>
  <si>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</si>
  <si>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</si>
  <si>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</si>
  <si>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</si>
  <si>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</si>
  <si>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</si>
  <si>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</si>
  <si>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</si>
  <si>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</si>
  <si>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</si>
  <si>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</si>
  <si>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</si>
  <si>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</si>
  <si>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</si>
  <si>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</si>
  <si>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</si>
  <si>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</si>
  <si>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</si>
  <si>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</si>
  <si>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</si>
  <si>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</si>
  <si>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</si>
  <si>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</si>
  <si>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</si>
  <si>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</si>
  <si>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</si>
  <si>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</si>
  <si>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</si>
  <si>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</si>
  <si>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</si>
  <si>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</si>
  <si>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</si>
  <si>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</si>
  <si>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</si>
  <si>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</si>
  <si>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</si>
  <si>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</si>
  <si>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</si>
  <si>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</si>
  <si>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</si>
  <si>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</si>
  <si>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</si>
  <si>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</si>
  <si>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</si>
  <si>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</si>
  <si>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</si>
  <si>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</si>
  <si>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</si>
  <si>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</si>
  <si>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</si>
  <si>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</si>
  <si>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</si>
  <si>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</si>
  <si>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</si>
  <si>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</si>
  <si>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</si>
  <si>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</si>
  <si>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</si>
  <si>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</si>
  <si>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</si>
  <si>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</si>
  <si>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</si>
  <si>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</si>
  <si>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</si>
  <si>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</si>
  <si>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</si>
  <si>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</si>
  <si>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</si>
  <si>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</si>
  <si>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</si>
  <si>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</si>
  <si>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</si>
  <si>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</si>
  <si>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</si>
  <si>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</si>
  <si>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</si>
  <si>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</si>
  <si>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</si>
  <si>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</si>
  <si>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</si>
  <si>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</si>
  <si>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</si>
  <si>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</si>
  <si>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</si>
  <si>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</si>
  <si>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</si>
  <si>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</si>
  <si>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</si>
  <si>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</si>
  <si>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</si>
  <si>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</si>
  <si>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</si>
  <si>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</si>
  <si>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</si>
  <si>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</si>
  <si>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</si>
  <si>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</si>
  <si>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</si>
  <si>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</si>
  <si>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</si>
  <si>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</si>
  <si>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</si>
  <si>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</si>
  <si>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</si>
  <si>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</si>
  <si>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</si>
  <si>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</si>
  <si>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</si>
  <si>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</si>
  <si>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</si>
  <si>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</si>
  <si>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</si>
  <si>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</si>
  <si>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</si>
  <si>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</si>
  <si>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</si>
  <si>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</si>
  <si>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</si>
  <si>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</si>
  <si>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</si>
  <si>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</si>
  <si>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</si>
  <si>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</si>
  <si>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</si>
  <si>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</si>
  <si>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</si>
  <si>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</si>
  <si>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</si>
  <si>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</si>
  <si>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</si>
  <si>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</si>
  <si>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</si>
  <si>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</si>
  <si>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</si>
  <si>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</si>
  <si>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</si>
  <si>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</si>
  <si>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</si>
  <si>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</si>
  <si>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</si>
  <si>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</si>
  <si>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</si>
  <si>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</si>
  <si>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</si>
  <si>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</si>
  <si>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</si>
  <si>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</si>
  <si>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</si>
  <si>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</si>
  <si>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</si>
  <si>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</si>
  <si>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</si>
  <si>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</si>
  <si>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</si>
  <si>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</si>
  <si>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</si>
  <si>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</si>
  <si>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</si>
  <si>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</si>
  <si>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</si>
  <si>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</si>
  <si>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</si>
  <si>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</si>
  <si>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</si>
  <si>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</si>
  <si>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</si>
  <si>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</si>
  <si>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</si>
  <si>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</si>
  <si>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</si>
  <si>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</si>
  <si>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</si>
  <si>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</si>
  <si>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</si>
  <si>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</si>
  <si>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</si>
  <si>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</si>
  <si>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</si>
  <si>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</si>
  <si>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</si>
  <si>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</si>
  <si>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</si>
  <si>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</si>
  <si>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</si>
  <si>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</si>
  <si>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</si>
  <si>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</si>
  <si>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</si>
  <si>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</si>
  <si>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</si>
  <si>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</si>
  <si>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</si>
  <si>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</si>
  <si>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</si>
  <si>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</si>
  <si>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</si>
  <si>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</si>
  <si>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</si>
  <si>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</si>
  <si>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</si>
  <si>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</si>
  <si>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</si>
  <si>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</si>
  <si>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</si>
  <si>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</si>
  <si>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</si>
  <si>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</si>
  <si>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</si>
  <si>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</si>
  <si>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</si>
  <si>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</si>
  <si>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</si>
  <si>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</si>
  <si>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</si>
  <si>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</si>
  <si>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</si>
  <si>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</si>
  <si>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</si>
  <si>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</si>
  <si>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</si>
  <si>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</si>
  <si>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</si>
  <si>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</si>
  <si>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</si>
  <si>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</si>
  <si>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</si>
  <si>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</si>
  <si>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</si>
  <si>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</si>
  <si>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</si>
  <si>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</si>
  <si>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</si>
  <si>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</si>
  <si>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</si>
  <si>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</si>
  <si>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</si>
  <si>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</si>
  <si>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</si>
  <si>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</si>
  <si>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</si>
  <si>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</si>
  <si>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</si>
  <si>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</si>
  <si>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</si>
  <si>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</si>
  <si>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</si>
  <si>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</si>
  <si>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</si>
  <si>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</si>
  <si>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</si>
  <si>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</si>
  <si>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</si>
  <si>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</si>
  <si>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</si>
  <si>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</si>
  <si>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</si>
  <si>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</si>
  <si>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</si>
  <si>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</si>
  <si>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</si>
  <si>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</si>
  <si>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</si>
  <si>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</si>
  <si>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</si>
  <si>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</si>
  <si>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</si>
  <si>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</si>
  <si>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</si>
  <si>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</si>
  <si>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</si>
  <si>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</si>
  <si>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</si>
  <si>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</si>
  <si>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</si>
  <si>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</si>
  <si>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</si>
  <si>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</si>
  <si>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</si>
  <si>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</si>
  <si>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</si>
  <si>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</si>
  <si>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</si>
  <si>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</si>
  <si>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</si>
  <si>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</si>
  <si>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</si>
  <si>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</si>
  <si>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</si>
  <si>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</si>
  <si>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</si>
  <si>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</si>
  <si>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</si>
  <si>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</si>
  <si>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</si>
  <si>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</si>
  <si>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</si>
  <si>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</si>
  <si>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</si>
  <si>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</si>
  <si>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</si>
  <si>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</si>
  <si>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</si>
  <si>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</si>
  <si>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</si>
  <si>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</si>
  <si>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</si>
  <si>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</si>
  <si>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</si>
  <si>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</si>
  <si>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</si>
  <si>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</si>
  <si>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</si>
  <si>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</si>
  <si>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</si>
  <si>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</si>
  <si>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</si>
  <si>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</si>
  <si>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</si>
  <si>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</si>
  <si>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</si>
  <si>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</si>
  <si>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</si>
  <si>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</si>
  <si>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</si>
  <si>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</si>
  <si>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</si>
  <si>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</si>
  <si>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</si>
  <si>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</si>
  <si>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</si>
  <si>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</si>
  <si>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</si>
  <si>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</si>
  <si>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</si>
  <si>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</si>
  <si>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</si>
  <si>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</si>
  <si>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</si>
  <si>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</si>
  <si>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</si>
  <si>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</si>
  <si>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</si>
  <si>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</si>
  <si>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</si>
  <si>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</si>
  <si>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</si>
  <si>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</si>
  <si>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</si>
  <si>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</si>
  <si>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</si>
  <si>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</si>
  <si>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</si>
  <si>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</si>
  <si>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</si>
  <si>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</si>
  <si>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</si>
  <si>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</si>
  <si>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</si>
  <si>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</si>
  <si>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</si>
  <si>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</si>
  <si>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</si>
  <si>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</si>
  <si>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</si>
  <si>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</si>
  <si>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</si>
  <si>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</si>
  <si>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</si>
  <si>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</si>
  <si>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</si>
  <si>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</si>
  <si>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</si>
  <si>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</si>
  <si>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</si>
  <si>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</si>
  <si>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</si>
  <si>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</si>
  <si>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</si>
  <si>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</si>
  <si>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</si>
  <si>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</si>
  <si>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</si>
  <si>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</si>
  <si>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</si>
  <si>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</si>
  <si>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</si>
  <si>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</si>
  <si>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</si>
  <si>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</si>
  <si>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</si>
  <si>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</si>
  <si>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</si>
  <si>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</si>
  <si>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</si>
  <si>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</si>
  <si>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</si>
  <si>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</si>
  <si>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</si>
  <si>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</si>
  <si>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</si>
  <si>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</si>
  <si>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</si>
  <si>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</si>
  <si>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</si>
  <si>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</si>
  <si>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</si>
  <si>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</si>
  <si>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</si>
  <si>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</si>
  <si>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</si>
  <si>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</si>
  <si>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</si>
  <si>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</si>
  <si>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</si>
  <si>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</si>
  <si>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</si>
  <si>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</si>
  <si>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</si>
  <si>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</si>
  <si>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</si>
  <si>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</si>
  <si>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</si>
  <si>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</si>
  <si>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</si>
  <si>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</si>
  <si>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</si>
  <si>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</si>
  <si>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</si>
  <si>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</si>
  <si>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</si>
  <si>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</si>
  <si>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</si>
  <si>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</si>
  <si>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</si>
  <si>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</si>
  <si>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</si>
  <si>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</si>
  <si>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</si>
  <si>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</si>
  <si>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</si>
  <si>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</si>
  <si>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</si>
  <si>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</si>
  <si>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</si>
  <si>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</si>
  <si>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</si>
  <si>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</si>
  <si>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</si>
  <si>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</si>
  <si>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</si>
  <si>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</si>
  <si>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</si>
  <si>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</si>
  <si>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</si>
  <si>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</si>
  <si>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</si>
  <si>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</si>
  <si>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</si>
  <si>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</si>
  <si>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</si>
  <si>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</si>
  <si>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</si>
  <si>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</si>
  <si>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</si>
  <si>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</si>
  <si>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</si>
  <si>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</si>
  <si>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</si>
  <si>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</si>
  <si>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</si>
  <si>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</si>
  <si>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</si>
  <si>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</si>
  <si>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</si>
  <si>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</si>
  <si>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</si>
  <si>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</si>
  <si>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</si>
  <si>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</si>
  <si>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</si>
  <si>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</si>
  <si>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</si>
  <si>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</si>
  <si>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</si>
  <si>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</si>
  <si>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</si>
  <si>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</si>
  <si>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</si>
  <si>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</si>
  <si>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</si>
  <si>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</si>
  <si>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</si>
  <si>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</si>
  <si>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</si>
  <si>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</si>
  <si>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</si>
  <si>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</si>
  <si>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</si>
  <si>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</si>
  <si>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</si>
  <si>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</si>
  <si>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</si>
  <si>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</si>
  <si>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</si>
  <si>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</si>
  <si>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</si>
  <si>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</si>
  <si>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</si>
  <si>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</si>
  <si>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</si>
  <si>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</si>
  <si>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</si>
  <si>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</si>
  <si>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</si>
  <si>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</si>
  <si>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</si>
  <si>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</si>
  <si>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</si>
  <si>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</si>
  <si>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</si>
  <si>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</si>
  <si>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</si>
  <si>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</si>
  <si>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</si>
  <si>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</si>
  <si>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</si>
  <si>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</si>
  <si>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</si>
  <si>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</si>
  <si>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</si>
  <si>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</si>
  <si>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</si>
  <si>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</si>
  <si>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</si>
  <si>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</si>
  <si>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</si>
  <si>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</si>
  <si>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</si>
  <si>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</si>
  <si>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</si>
  <si>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</si>
  <si>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</si>
  <si>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</si>
  <si>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</si>
  <si>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</si>
  <si>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</si>
  <si>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</si>
  <si>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</si>
  <si>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</si>
  <si>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</si>
  <si>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</si>
  <si>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</si>
  <si>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</si>
  <si>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</si>
  <si>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</si>
  <si>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</si>
  <si>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</si>
  <si>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</si>
  <si>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</si>
  <si>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</si>
  <si>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</si>
  <si>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</si>
  <si>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</si>
  <si>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</si>
  <si>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</si>
  <si>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</si>
  <si>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</si>
  <si>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</si>
  <si>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</si>
  <si>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</si>
  <si>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</si>
  <si>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</si>
  <si>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</si>
  <si>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</si>
  <si>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</si>
  <si>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</si>
  <si>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</si>
  <si>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</si>
  <si>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</si>
  <si>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</si>
  <si>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</si>
  <si>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</si>
  <si>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</si>
  <si>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</si>
  <si>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</si>
  <si>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</si>
  <si>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</si>
  <si>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</si>
  <si>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</si>
  <si>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</si>
  <si>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</si>
  <si>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</si>
  <si>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</si>
  <si>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</si>
  <si>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</si>
  <si>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</si>
  <si>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</si>
  <si>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</si>
  <si>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</si>
  <si>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</si>
  <si>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</si>
  <si>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</si>
  <si>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</si>
  <si>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</si>
  <si>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</si>
  <si>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</si>
  <si>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</si>
  <si>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</si>
  <si>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</si>
  <si>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</si>
  <si>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</si>
  <si>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</si>
  <si>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</si>
  <si>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</si>
  <si>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</si>
  <si>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</si>
  <si>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</si>
  <si>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</si>
  <si>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</si>
  <si>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</si>
  <si>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</si>
  <si>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</si>
  <si>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</si>
  <si>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</si>
  <si>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</si>
  <si>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</si>
  <si>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</si>
  <si>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</si>
  <si>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</si>
  <si>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</si>
  <si>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</si>
  <si>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</si>
  <si>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</si>
  <si>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</si>
  <si>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</si>
  <si>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</si>
  <si>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</si>
  <si>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</si>
  <si>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</si>
  <si>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</si>
  <si>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</si>
  <si>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</si>
  <si>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</si>
  <si>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</si>
  <si>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</si>
  <si>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</si>
  <si>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</si>
  <si>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</si>
  <si>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</si>
  <si>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</si>
  <si>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</si>
  <si>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</si>
  <si>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</si>
  <si>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</si>
  <si>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</si>
  <si>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</si>
  <si>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</si>
  <si>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</si>
  <si>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</si>
  <si>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</si>
  <si>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</si>
  <si>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</si>
  <si>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</si>
  <si>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</si>
  <si>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</si>
  <si>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</si>
  <si>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</si>
  <si>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</si>
  <si>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</si>
  <si>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</si>
  <si>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</si>
  <si>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</si>
  <si>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</si>
  <si>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</si>
  <si>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</si>
  <si>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</si>
  <si>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</si>
  <si>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</si>
  <si>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</si>
  <si>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</si>
  <si>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</si>
  <si>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</si>
  <si>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</si>
  <si>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</si>
  <si>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</si>
  <si>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</si>
  <si>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</si>
  <si>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</si>
  <si>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</si>
  <si>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</si>
  <si>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</si>
  <si>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</si>
  <si>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</si>
  <si>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</si>
  <si>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</si>
  <si>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</si>
  <si>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</si>
  <si>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</si>
  <si>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</si>
  <si>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</si>
  <si>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</si>
  <si>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</si>
  <si>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</si>
  <si>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</si>
  <si>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</si>
  <si>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</si>
  <si>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</si>
  <si>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</si>
  <si>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</si>
  <si>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</si>
  <si>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</si>
  <si>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</si>
  <si>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</si>
  <si>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</si>
  <si>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</si>
  <si>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</si>
  <si>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</si>
  <si>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</si>
  <si>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</si>
  <si>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</si>
  <si>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</si>
  <si>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</si>
  <si>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</si>
  <si>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</si>
  <si>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</si>
  <si>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</si>
  <si>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</si>
  <si>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</si>
  <si>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</si>
  <si>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</si>
  <si>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</si>
  <si>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</si>
  <si>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</si>
  <si>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</si>
  <si>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</si>
  <si>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</si>
  <si>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</si>
  <si>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</si>
  <si>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</si>
  <si>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</si>
  <si>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</si>
  <si>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</si>
  <si>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</si>
  <si>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</si>
  <si>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</si>
  <si>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</si>
  <si>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</si>
  <si>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</si>
  <si>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</si>
  <si>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</si>
  <si>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</si>
  <si>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</si>
  <si>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</si>
  <si>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</si>
  <si>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</si>
  <si>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</si>
  <si>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</si>
  <si>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</si>
  <si>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</si>
  <si>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</si>
  <si>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</si>
  <si>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</si>
  <si>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</si>
  <si>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</si>
  <si>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</si>
  <si>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</si>
  <si>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</si>
  <si>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</si>
  <si>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</si>
  <si>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</si>
  <si>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</si>
  <si>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</si>
  <si>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</si>
  <si>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</si>
  <si>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</si>
  <si>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</si>
  <si>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</si>
  <si>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</si>
  <si>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</si>
  <si>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</si>
  <si>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</si>
  <si>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</si>
  <si>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</si>
  <si>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</si>
  <si>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</si>
  <si>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</si>
  <si>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</si>
  <si>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</si>
  <si>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</si>
  <si>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</si>
  <si>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</si>
  <si>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</si>
  <si>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</si>
  <si>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</si>
  <si>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</si>
  <si>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</si>
  <si>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</si>
  <si>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</si>
  <si>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</si>
  <si>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</si>
  <si>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</si>
  <si>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</si>
  <si>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</si>
  <si>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</si>
  <si>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</si>
  <si>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</si>
  <si>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</si>
  <si>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</si>
  <si>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</si>
  <si>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</si>
  <si>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</si>
  <si>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</si>
  <si>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</si>
  <si>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</si>
  <si>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</si>
  <si>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</si>
  <si>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</si>
  <si>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</si>
  <si>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</si>
  <si>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</si>
  <si>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</si>
  <si>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</si>
  <si>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</si>
  <si>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</si>
  <si>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</si>
  <si>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</si>
  <si>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</si>
  <si>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</si>
  <si>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</si>
  <si>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</si>
  <si>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</si>
  <si>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</si>
  <si>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</si>
  <si>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</si>
  <si>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</si>
  <si>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</si>
  <si>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</si>
  <si>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</si>
  <si>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</si>
  <si>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</si>
  <si>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</si>
  <si>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</si>
  <si>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</si>
  <si>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</si>
  <si>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</si>
  <si>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</si>
  <si>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</si>
  <si>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</si>
  <si>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</si>
  <si>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</si>
  <si>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</si>
  <si>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</si>
  <si>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</si>
  <si>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</si>
  <si>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</si>
  <si>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</si>
  <si>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</si>
  <si>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</si>
  <si>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</si>
  <si>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</si>
  <si>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</si>
  <si>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</si>
  <si>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</si>
  <si>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</si>
  <si>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</si>
  <si>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</si>
  <si>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</si>
  <si>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</si>
  <si>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</si>
  <si>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</si>
  <si>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</si>
  <si>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</si>
  <si>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</si>
  <si>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</si>
  <si>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</si>
  <si>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</si>
  <si>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</si>
  <si>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</si>
  <si>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</si>
  <si>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</si>
  <si>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</si>
  <si>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</si>
  <si>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</si>
  <si>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</si>
  <si>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</si>
  <si>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</si>
  <si>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</si>
  <si>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</si>
  <si>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</si>
  <si>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</si>
  <si>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</si>
  <si>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</si>
  <si>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</si>
  <si>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</si>
  <si>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</si>
  <si>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</si>
  <si>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</si>
  <si>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</si>
  <si>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</si>
  <si>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</si>
  <si>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</si>
  <si>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</si>
  <si>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</si>
  <si>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</si>
  <si>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</si>
  <si>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</si>
  <si>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</si>
  <si>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</si>
  <si>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</si>
  <si>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</si>
  <si>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</si>
  <si>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</si>
  <si>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</si>
  <si>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</si>
  <si>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</si>
  <si>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</si>
  <si>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</si>
  <si>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</si>
  <si>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</si>
  <si>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</si>
  <si>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</si>
  <si>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</si>
  <si>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</si>
  <si>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</si>
  <si>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</si>
  <si>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</si>
  <si>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</si>
  <si>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</si>
  <si>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</si>
  <si>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</si>
  <si>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</si>
  <si>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</si>
  <si>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</si>
  <si>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</si>
  <si>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</si>
  <si>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</si>
  <si>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</si>
  <si>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</si>
  <si>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</si>
  <si>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</si>
  <si>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</si>
  <si>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</si>
  <si>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</si>
  <si>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</si>
  <si>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</si>
  <si>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</si>
  <si>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</si>
  <si>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</si>
  <si>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</si>
  <si>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</si>
  <si>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</si>
  <si>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</si>
  <si>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</si>
  <si>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</si>
  <si>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</si>
  <si>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</si>
  <si>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</si>
  <si>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</si>
  <si>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</si>
  <si>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</si>
  <si>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</si>
  <si>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</si>
  <si>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</si>
  <si>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</si>
  <si>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</si>
  <si>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</si>
  <si>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</si>
  <si>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</si>
  <si>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</si>
  <si>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</si>
  <si>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</si>
  <si>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</si>
  <si>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</si>
  <si>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</si>
  <si>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</si>
  <si>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</si>
  <si>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</si>
  <si>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</si>
  <si>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</si>
  <si>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</si>
  <si>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</si>
  <si>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</si>
  <si>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</si>
  <si>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</si>
  <si>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</si>
  <si>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</si>
  <si>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</si>
  <si>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</si>
  <si>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</si>
  <si>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</si>
  <si>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</si>
  <si>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</si>
  <si>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</si>
  <si>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</si>
  <si>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</si>
  <si>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</si>
  <si>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</si>
  <si>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</si>
  <si>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</si>
  <si>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</si>
  <si>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</si>
  <si>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</si>
  <si>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</si>
  <si>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</si>
  <si>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</si>
  <si>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</si>
  <si>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</si>
  <si>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</si>
  <si>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</si>
  <si>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</si>
  <si>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</si>
  <si>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</si>
  <si>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</si>
  <si>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</si>
  <si>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</si>
  <si>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</si>
  <si>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</si>
  <si>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</si>
  <si>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</si>
  <si>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</si>
  <si>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</si>
  <si>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</si>
  <si>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</si>
  <si>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</si>
  <si>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</si>
  <si>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</si>
  <si>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</si>
  <si>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</si>
  <si>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</si>
  <si>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</si>
  <si>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</si>
  <si>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</si>
  <si>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</si>
  <si>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</si>
  <si>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</si>
  <si>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</si>
  <si>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</si>
  <si>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</si>
  <si>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</si>
  <si>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</si>
  <si>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</si>
  <si>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</si>
  <si>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</si>
  <si>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</si>
  <si>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</si>
  <si>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</si>
  <si>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</si>
  <si>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</si>
  <si>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</si>
  <si>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</si>
  <si>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</si>
  <si>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</si>
  <si>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</si>
  <si>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</si>
  <si>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</si>
  <si>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</si>
  <si>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</si>
  <si>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</si>
  <si>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</si>
  <si>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</si>
  <si>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</si>
  <si>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</si>
  <si>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</si>
  <si>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</si>
  <si>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</si>
  <si>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</si>
  <si>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</si>
  <si>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</si>
  <si>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</si>
  <si>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</si>
  <si>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</si>
  <si>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</si>
  <si>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</si>
  <si>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</si>
  <si>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</si>
  <si>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</si>
  <si>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</si>
  <si>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</si>
  <si>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</si>
  <si>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</si>
  <si>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</si>
  <si>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</si>
  <si>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</si>
  <si>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</si>
  <si>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</si>
  <si>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</si>
  <si>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</si>
  <si>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</si>
  <si>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</si>
  <si>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</si>
  <si>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</si>
  <si>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</si>
  <si>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</si>
  <si>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</si>
  <si>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</si>
  <si>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</si>
  <si>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</si>
  <si>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</si>
  <si>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</si>
  <si>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</si>
  <si>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</si>
  <si>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</si>
  <si>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</si>
  <si>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</si>
  <si>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</si>
  <si>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</si>
  <si>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</si>
  <si>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</si>
  <si>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</si>
  <si>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</si>
  <si>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</si>
  <si>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</si>
  <si>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</si>
  <si>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</si>
  <si>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</si>
  <si>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</si>
  <si>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</si>
  <si>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</si>
  <si>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</si>
  <si>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</si>
  <si>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</si>
  <si>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</si>
  <si>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</si>
  <si>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</si>
  <si>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</si>
  <si>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</si>
  <si>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</si>
  <si>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</si>
  <si>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</si>
  <si>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</si>
  <si>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</si>
  <si>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</si>
  <si>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</si>
  <si>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</si>
  <si>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</si>
  <si>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</si>
  <si>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</si>
  <si>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</si>
  <si>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</si>
  <si>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</si>
  <si>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</si>
  <si>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</si>
  <si>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</si>
  <si>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</si>
  <si>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</si>
  <si>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</si>
  <si>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</si>
  <si>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</si>
  <si>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</si>
  <si>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</si>
  <si>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</si>
  <si>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</si>
  <si>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</si>
  <si>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</si>
  <si>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</si>
  <si>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</si>
  <si>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</si>
  <si>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</si>
  <si>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</si>
  <si>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</si>
  <si>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</si>
  <si>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</si>
  <si>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</si>
  <si>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</si>
  <si>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</si>
  <si>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</si>
  <si>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</si>
  <si>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</si>
  <si>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</si>
  <si>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</si>
  <si>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</si>
  <si>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</si>
  <si>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</si>
  <si>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</si>
  <si>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</si>
  <si>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</si>
  <si>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</si>
  <si>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</si>
  <si>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</si>
  <si>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</si>
  <si>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</si>
  <si>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</si>
  <si>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</si>
  <si>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</si>
  <si>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</si>
  <si>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</si>
  <si>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</si>
  <si>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</si>
  <si>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</si>
  <si>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</si>
  <si>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</si>
  <si>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</si>
  <si>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</si>
  <si>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</si>
  <si>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</si>
  <si>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</si>
  <si>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</si>
  <si>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</si>
  <si>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</si>
  <si>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</si>
  <si>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</si>
  <si>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</si>
  <si>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</si>
  <si>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</si>
  <si>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</si>
  <si>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</si>
  <si>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</si>
  <si>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</si>
  <si>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</si>
  <si>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</si>
  <si>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</si>
  <si>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</si>
  <si>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</si>
  <si>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</si>
  <si>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</si>
  <si>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</si>
  <si>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</si>
  <si>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</si>
  <si>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</si>
  <si>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</si>
  <si>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</si>
  <si>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</si>
  <si>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</si>
  <si>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</si>
  <si>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</si>
  <si>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</si>
  <si>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</si>
  <si>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</si>
  <si>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</si>
  <si>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</si>
  <si>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</si>
  <si>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</si>
  <si>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</si>
  <si>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</si>
  <si>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</si>
  <si>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</si>
  <si>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</si>
  <si>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</si>
  <si>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</si>
  <si>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</si>
  <si>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</si>
  <si>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</si>
  <si>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</si>
  <si>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</si>
  <si>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</si>
  <si>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</si>
  <si>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</si>
  <si>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</si>
  <si>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</si>
  <si>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</si>
  <si>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</si>
  <si>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</si>
  <si>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</si>
  <si>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</si>
  <si>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</si>
  <si>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</si>
  <si>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</si>
  <si>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</si>
  <si>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</si>
  <si>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</si>
  <si>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</si>
  <si>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</si>
  <si>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</si>
  <si>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</si>
  <si>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</si>
  <si>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</si>
  <si>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</si>
  <si>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</si>
  <si>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</si>
  <si>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</si>
  <si>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</si>
  <si>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</si>
  <si>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</si>
  <si>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</si>
  <si>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</si>
  <si>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</si>
  <si>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</si>
  <si>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</si>
  <si>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</si>
  <si>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</si>
  <si>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</si>
  <si>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</si>
  <si>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</si>
  <si>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</si>
  <si>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</si>
  <si>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</si>
  <si>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</si>
  <si>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</si>
  <si>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</si>
  <si>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</si>
  <si>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</si>
  <si>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</si>
  <si>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</si>
  <si>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</si>
  <si>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</si>
  <si>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</si>
  <si>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</si>
  <si>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</si>
  <si>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</si>
  <si>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</si>
  <si>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</si>
  <si>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</si>
  <si>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</si>
  <si>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</si>
  <si>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</si>
  <si>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</si>
  <si>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</si>
  <si>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</si>
  <si>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</si>
  <si>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</si>
  <si>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</si>
  <si>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</si>
  <si>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</si>
  <si>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</si>
  <si>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</si>
  <si>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</si>
  <si>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</si>
  <si>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</si>
  <si>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</si>
  <si>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</si>
  <si>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</si>
  <si>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</si>
  <si>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</si>
  <si>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</si>
  <si>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</si>
  <si>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</si>
  <si>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</si>
  <si>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</si>
  <si>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</si>
  <si>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</si>
  <si>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</si>
  <si>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</si>
  <si>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</si>
  <si>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</si>
  <si>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</si>
  <si>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</si>
  <si>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</si>
  <si>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</si>
  <si>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</si>
  <si>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</si>
  <si>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</si>
  <si>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</si>
  <si>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</si>
  <si>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</si>
  <si>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</si>
  <si>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</si>
  <si>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</si>
  <si>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</si>
  <si>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</si>
  <si>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</si>
  <si>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</si>
  <si>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</si>
  <si>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</si>
  <si>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</si>
  <si>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</si>
  <si>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</si>
  <si>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</si>
  <si>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</si>
  <si>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</si>
  <si>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</si>
  <si>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</si>
  <si>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</si>
  <si>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</si>
  <si>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</si>
  <si>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</si>
  <si>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</si>
  <si>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</si>
  <si>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</si>
  <si>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</si>
  <si>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</si>
  <si>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</si>
  <si>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</si>
  <si>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</si>
  <si>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</si>
  <si>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</si>
  <si>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</si>
  <si>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</si>
  <si>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</si>
  <si>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</si>
  <si>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</si>
  <si>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</si>
  <si>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</si>
  <si>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</si>
  <si>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</si>
  <si>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</si>
  <si>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</si>
  <si>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</si>
  <si>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</si>
  <si>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</si>
  <si>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</si>
  <si>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</si>
  <si>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</si>
  <si>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</si>
  <si>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</si>
  <si>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</si>
  <si>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</si>
  <si>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</si>
  <si>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</si>
  <si>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</si>
  <si>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</si>
  <si>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</si>
  <si>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</si>
  <si>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</si>
  <si>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</si>
  <si>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</si>
  <si>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</si>
  <si>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</si>
  <si>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</si>
  <si>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</si>
  <si>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</si>
  <si>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</si>
  <si>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</si>
  <si>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</si>
  <si>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</si>
  <si>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</si>
  <si>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</si>
  <si>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</si>
  <si>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</si>
  <si>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</si>
  <si>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</si>
  <si>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</si>
  <si>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</si>
  <si>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</si>
  <si>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</si>
  <si>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</si>
  <si>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</si>
  <si>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</si>
  <si>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</si>
  <si>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</si>
  <si>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</si>
  <si>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</si>
  <si>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</si>
  <si>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</si>
  <si>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</si>
  <si>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</si>
  <si>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</si>
  <si>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</si>
  <si>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</si>
  <si>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</si>
  <si>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</si>
  <si>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</si>
  <si>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</si>
  <si>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</si>
  <si>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</si>
  <si>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</si>
  <si>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</si>
  <si>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</si>
  <si>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</si>
  <si>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</si>
  <si>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</si>
  <si>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</si>
  <si>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</si>
  <si>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</si>
  <si>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</si>
  <si>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</si>
  <si>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</si>
  <si>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</si>
  <si>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</si>
  <si>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</si>
  <si>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</si>
  <si>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</si>
  <si>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</si>
  <si>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</si>
  <si>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</si>
  <si>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</si>
  <si>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</si>
  <si>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</si>
  <si>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</si>
  <si>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</si>
  <si>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</si>
  <si>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</si>
  <si>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</si>
  <si>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</si>
  <si>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</si>
  <si>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</si>
  <si>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</si>
  <si>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</si>
  <si>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</si>
  <si>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</si>
  <si>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</si>
  <si>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</si>
  <si>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</si>
  <si>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</si>
  <si>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</si>
  <si>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</si>
  <si>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</si>
  <si>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</si>
  <si>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</si>
  <si>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</si>
  <si>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</si>
  <si>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</si>
  <si>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</si>
  <si>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</si>
  <si>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</si>
  <si>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</si>
  <si>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</si>
  <si>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</si>
  <si>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</si>
  <si>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</si>
  <si>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</si>
  <si>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</si>
  <si>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</si>
  <si>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</si>
  <si>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</si>
  <si>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</si>
  <si>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</si>
  <si>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</si>
  <si>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</si>
  <si>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</si>
  <si>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</si>
  <si>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</si>
  <si>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</si>
  <si>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</si>
  <si>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</si>
  <si>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</si>
  <si>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</si>
  <si>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</si>
  <si>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</si>
  <si>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</si>
  <si>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</si>
  <si>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</si>
  <si>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</si>
  <si>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</si>
  <si>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</si>
  <si>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</si>
  <si>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</si>
  <si>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</si>
  <si>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</si>
  <si>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</si>
  <si>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</si>
  <si>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</si>
  <si>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</si>
  <si>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</si>
  <si>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</si>
  <si>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</si>
  <si>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</si>
  <si>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</si>
  <si>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</si>
  <si>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</si>
  <si>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</si>
  <si>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</si>
  <si>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</si>
  <si>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</si>
  <si>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</si>
  <si>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</si>
  <si>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</si>
  <si>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</si>
  <si>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</si>
  <si>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</si>
  <si>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</si>
  <si>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</si>
  <si>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</si>
  <si>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</si>
  <si>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</si>
  <si>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</si>
  <si>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</si>
  <si>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</si>
  <si>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</si>
  <si>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</si>
  <si>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</si>
  <si>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</si>
  <si>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</si>
  <si>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</si>
  <si>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</si>
  <si>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</si>
  <si>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</si>
  <si>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</si>
  <si>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</si>
  <si>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</si>
  <si>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</si>
  <si>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</si>
  <si>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</si>
  <si>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</si>
  <si>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</si>
  <si>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</si>
  <si>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</si>
  <si>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</si>
  <si>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</si>
  <si>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</si>
  <si>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</si>
  <si>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</si>
  <si>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</si>
  <si>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</si>
  <si>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</si>
  <si>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</si>
  <si>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</si>
  <si>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</si>
  <si>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</si>
  <si>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</si>
  <si>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</si>
  <si>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</si>
  <si>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</si>
  <si>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</si>
  <si>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</si>
  <si>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</si>
  <si>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</si>
  <si>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</si>
  <si>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</si>
  <si>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</si>
  <si>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</si>
  <si>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</si>
  <si>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</si>
  <si>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</si>
  <si>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</si>
  <si>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</si>
  <si>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</si>
  <si>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</si>
  <si>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</si>
  <si>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</si>
  <si>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</si>
  <si>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</si>
  <si>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</si>
  <si>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</si>
  <si>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</si>
  <si>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</si>
  <si>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</si>
  <si>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</si>
  <si>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</si>
  <si>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</si>
  <si>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</si>
  <si>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</si>
  <si>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</si>
  <si>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</si>
  <si>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</si>
  <si>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</si>
  <si>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</si>
  <si>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</si>
  <si>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</si>
  <si>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</si>
  <si>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</si>
  <si>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</si>
  <si>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</si>
  <si>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</si>
  <si>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</si>
  <si>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</si>
  <si>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</si>
  <si>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</si>
  <si>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</si>
  <si>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</si>
  <si>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</si>
  <si>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</si>
  <si>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</si>
  <si>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</si>
  <si>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</si>
  <si>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</si>
  <si>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</si>
  <si>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</si>
  <si>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</si>
  <si>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</si>
  <si>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</si>
  <si>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</si>
  <si>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</si>
  <si>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</si>
  <si>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</si>
  <si>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</si>
  <si>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</si>
  <si>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</si>
  <si>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</si>
  <si>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</si>
  <si>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</si>
  <si>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</si>
  <si>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</si>
  <si>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</si>
  <si>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</si>
  <si>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</si>
  <si>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</si>
  <si>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</si>
  <si>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</si>
  <si>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</si>
  <si>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</si>
  <si>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</si>
  <si>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</si>
  <si>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</si>
  <si>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</si>
  <si>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</si>
  <si>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</si>
  <si>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</si>
  <si>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</si>
  <si>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</si>
  <si>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</si>
  <si>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</si>
  <si>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</si>
  <si>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</si>
  <si>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</si>
  <si>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</si>
  <si>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</si>
  <si>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</si>
  <si>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</si>
  <si>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</si>
  <si>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</si>
  <si>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</si>
  <si>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</si>
  <si>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</si>
  <si>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</si>
  <si>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</si>
  <si>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</si>
  <si>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</si>
  <si>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</si>
  <si>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</si>
  <si>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</si>
  <si>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</si>
  <si>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</si>
  <si>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</si>
  <si>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</si>
  <si>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</si>
  <si>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</si>
  <si>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</si>
  <si>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</si>
  <si>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</si>
  <si>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</si>
  <si>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</si>
  <si>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</si>
  <si>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</si>
  <si>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</si>
  <si>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</si>
  <si>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</si>
  <si>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</si>
  <si>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</si>
  <si>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</si>
  <si>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</si>
  <si>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</si>
  <si>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</si>
  <si>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</si>
  <si>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</si>
  <si>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</si>
  <si>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</si>
  <si>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</si>
  <si>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</si>
  <si>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</si>
  <si>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</si>
  <si>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</si>
  <si>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</si>
  <si>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</si>
  <si>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</si>
  <si>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</si>
  <si>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</si>
  <si>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</si>
  <si>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</si>
  <si>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</si>
  <si>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</si>
  <si>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</si>
  <si>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</si>
  <si>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</si>
  <si>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</si>
  <si>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</si>
  <si>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</si>
  <si>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</si>
  <si>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</si>
  <si>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</si>
  <si>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</si>
  <si>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</si>
  <si>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</si>
  <si>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</si>
  <si>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</si>
  <si>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</si>
  <si>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</si>
  <si>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</si>
  <si>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</si>
  <si>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</si>
  <si>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</si>
  <si>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</si>
  <si>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</si>
  <si>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</si>
  <si>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</si>
  <si>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</si>
  <si>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</si>
  <si>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</si>
  <si>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</si>
  <si>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</si>
  <si>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</si>
  <si>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</si>
  <si>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</si>
  <si>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</si>
  <si>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</si>
  <si>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</si>
  <si>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</si>
  <si>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</si>
  <si>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</si>
  <si>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</si>
  <si>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</si>
  <si>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</si>
  <si>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</si>
  <si>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</si>
  <si>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</si>
  <si>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</si>
  <si>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</si>
  <si>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</si>
  <si>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</si>
  <si>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</si>
  <si>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</si>
  <si>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</si>
  <si>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</si>
  <si>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</si>
  <si>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</si>
  <si>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</si>
  <si>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</si>
  <si>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</si>
  <si>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</si>
  <si>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</si>
  <si>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</si>
  <si>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</si>
  <si>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</si>
  <si>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</si>
  <si>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</si>
  <si>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</si>
  <si>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</si>
  <si>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</si>
  <si>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</si>
  <si>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</si>
  <si>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</si>
  <si>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</si>
  <si>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</si>
  <si>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</si>
  <si>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</si>
  <si>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</si>
  <si>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</si>
  <si>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</si>
  <si>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</si>
  <si>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</si>
  <si>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</si>
  <si>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</si>
  <si>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</si>
  <si>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</si>
  <si>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</si>
  <si>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</si>
  <si>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</si>
  <si>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</si>
  <si>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</si>
  <si>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</si>
  <si>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</si>
  <si>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</si>
  <si>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</si>
  <si>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</si>
  <si>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</si>
  <si>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</si>
  <si>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</si>
  <si>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</si>
  <si>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</si>
  <si>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</si>
  <si>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</si>
  <si>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</si>
  <si>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</si>
  <si>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</si>
  <si>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</si>
  <si>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</si>
  <si>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</si>
  <si>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</si>
  <si>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</si>
  <si>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</si>
  <si>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</si>
  <si>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</si>
  <si>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</si>
  <si>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</si>
  <si>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</si>
  <si>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</si>
  <si>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</si>
  <si>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</si>
  <si>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</si>
  <si>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</si>
  <si>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</si>
  <si>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</si>
  <si>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</si>
  <si>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</si>
  <si>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</si>
  <si>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</si>
  <si>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</si>
  <si>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</si>
  <si>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</si>
  <si>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</si>
  <si>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</si>
  <si>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</si>
  <si>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</si>
  <si>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</si>
  <si>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</si>
  <si>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</si>
  <si>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</si>
  <si>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</si>
  <si>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</si>
  <si>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</si>
  <si>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</si>
  <si>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</si>
  <si>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</si>
  <si>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</si>
  <si>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</si>
  <si>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</si>
  <si>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</si>
  <si>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</si>
  <si>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</si>
  <si>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</si>
  <si>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</si>
  <si>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</si>
  <si>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</si>
  <si>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</si>
  <si>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</si>
  <si>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</si>
  <si>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</si>
  <si>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</si>
  <si>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</si>
  <si>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</si>
  <si>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</si>
  <si>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</si>
  <si>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</si>
  <si>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</si>
  <si>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</si>
  <si>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</si>
  <si>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</si>
  <si>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</si>
  <si>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</si>
  <si>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</si>
  <si>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</si>
  <si>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</si>
  <si>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</si>
  <si>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</si>
  <si>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</si>
  <si>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</si>
  <si>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</si>
  <si>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</si>
  <si>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</si>
  <si>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</si>
  <si>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</si>
  <si>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</si>
  <si>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</si>
  <si>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</si>
  <si>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</si>
  <si>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</si>
  <si>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</si>
  <si>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</si>
  <si>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</si>
  <si>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</si>
  <si>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</si>
  <si>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</si>
  <si>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</si>
  <si>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</si>
  <si>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</si>
  <si>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</si>
  <si>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</si>
  <si>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</si>
  <si>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</si>
  <si>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</si>
  <si>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</si>
  <si>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</si>
  <si>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</si>
  <si>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</si>
  <si>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</si>
  <si>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</si>
  <si>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</si>
  <si>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</si>
  <si>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</si>
  <si>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</si>
  <si>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</si>
  <si>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</si>
  <si>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</si>
  <si>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</si>
  <si>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</si>
  <si>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</si>
  <si>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</si>
  <si>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</si>
  <si>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</si>
  <si>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</si>
  <si>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</si>
  <si>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</si>
  <si>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</si>
  <si>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</si>
  <si>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</si>
  <si>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</si>
  <si>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</si>
  <si>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</si>
  <si>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</si>
  <si>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</si>
  <si>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</si>
  <si>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</si>
  <si>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</si>
  <si>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</si>
  <si>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</si>
  <si>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</si>
  <si>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</si>
  <si>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</si>
  <si>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</si>
  <si>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</si>
  <si>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</si>
  <si>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</si>
  <si>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</si>
  <si>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</si>
  <si>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</si>
  <si>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</si>
  <si>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</si>
  <si>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</si>
  <si>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</si>
  <si>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</si>
  <si>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</si>
  <si>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</si>
  <si>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</si>
  <si>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</si>
  <si>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</si>
  <si>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</si>
  <si>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</si>
  <si>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</si>
  <si>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</si>
  <si>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</si>
  <si>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</si>
  <si>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</si>
  <si>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</si>
  <si>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</si>
  <si>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</si>
  <si>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</si>
  <si>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</si>
  <si>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</si>
  <si>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</si>
  <si>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</si>
  <si>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</si>
  <si>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</si>
  <si>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</si>
  <si>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</si>
  <si>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</si>
  <si>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</si>
  <si>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</si>
  <si>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</si>
  <si>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</si>
  <si>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</si>
  <si>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</si>
  <si>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</si>
  <si>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</si>
  <si>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</si>
  <si>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</si>
  <si>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</si>
  <si>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</si>
  <si>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</si>
  <si>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</si>
  <si>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</si>
  <si>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</si>
  <si>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</si>
  <si>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</si>
  <si>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</si>
  <si>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</si>
  <si>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</si>
  <si>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</si>
  <si>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</si>
  <si>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</si>
  <si>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</si>
  <si>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</si>
  <si>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</si>
  <si>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</si>
  <si>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</si>
  <si>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</si>
  <si>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</si>
  <si>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</si>
  <si>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</si>
  <si>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</si>
  <si>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</si>
  <si>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</si>
  <si>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</si>
  <si>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</si>
  <si>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</si>
  <si>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</si>
  <si>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</si>
  <si>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</si>
  <si>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</si>
  <si>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</si>
  <si>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</si>
  <si>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</si>
  <si>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</si>
  <si>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</si>
  <si>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</si>
  <si>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</si>
  <si>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</si>
  <si>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</si>
  <si>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</si>
  <si>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</si>
  <si>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</si>
  <si>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</si>
  <si>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</si>
  <si>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</si>
  <si>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</si>
  <si>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</si>
  <si>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</si>
  <si>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</si>
  <si>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</si>
  <si>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</si>
  <si>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</si>
  <si>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</si>
  <si>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</si>
  <si>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</si>
  <si>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</si>
  <si>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</si>
  <si>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</si>
  <si>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</si>
  <si>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</si>
  <si>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</si>
  <si>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</si>
  <si>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</si>
  <si>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</si>
  <si>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</si>
  <si>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</si>
  <si>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</si>
  <si>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</si>
  <si>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</si>
  <si>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</si>
  <si>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</si>
  <si>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</si>
  <si>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</si>
  <si>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</si>
  <si>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</si>
  <si>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</si>
  <si>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</si>
  <si>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</si>
  <si>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</si>
  <si>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</si>
  <si>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</si>
  <si>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</si>
  <si>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</si>
  <si>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</si>
  <si>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</si>
  <si>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</si>
  <si>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</si>
  <si>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</si>
  <si>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</si>
  <si>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</si>
  <si>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</si>
  <si>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</si>
  <si>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</si>
  <si>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</si>
  <si>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</si>
  <si>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</si>
  <si>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</si>
  <si>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</si>
  <si>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</si>
  <si>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</si>
  <si>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</si>
  <si>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</si>
  <si>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</si>
  <si>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</si>
  <si>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</si>
  <si>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</si>
  <si>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</si>
  <si>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</si>
  <si>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</si>
  <si>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</si>
  <si>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</si>
  <si>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</si>
  <si>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</si>
  <si>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</si>
  <si>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</si>
  <si>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</si>
  <si>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</si>
  <si>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</si>
  <si>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</si>
  <si>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</si>
  <si>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</si>
  <si>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</si>
  <si>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</si>
  <si>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</si>
  <si>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</si>
  <si>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</si>
  <si>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</si>
  <si>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</si>
  <si>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</si>
  <si>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</si>
  <si>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</si>
  <si>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</si>
  <si>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</si>
  <si>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</si>
  <si>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</si>
  <si>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</si>
  <si>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</si>
  <si>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</si>
  <si>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</si>
  <si>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</si>
  <si>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</si>
  <si>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</si>
  <si>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</si>
  <si>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</si>
  <si>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</si>
  <si>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</si>
  <si>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</si>
  <si>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</si>
  <si>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</si>
  <si>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</si>
  <si>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</si>
  <si>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</si>
  <si>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</si>
  <si>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</si>
  <si>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</si>
  <si>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</si>
  <si>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</si>
  <si>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</si>
  <si>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</si>
  <si>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</si>
  <si>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</si>
  <si>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</si>
  <si>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</si>
  <si>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</si>
  <si>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</si>
  <si>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</si>
  <si>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</si>
  <si>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</si>
  <si>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</si>
  <si>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</si>
  <si>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</si>
  <si>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</si>
  <si>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</si>
  <si>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</si>
  <si>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</si>
  <si>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</si>
  <si>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</si>
  <si>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</si>
  <si>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</si>
  <si>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</si>
  <si>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</si>
  <si>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</si>
  <si>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</si>
  <si>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</si>
  <si>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</si>
  <si>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</si>
  <si>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</si>
  <si>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</si>
  <si>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</si>
  <si>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</si>
  <si>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</si>
  <si>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</si>
  <si>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</si>
  <si>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</si>
  <si>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</si>
  <si>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</si>
  <si>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</si>
  <si>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</si>
  <si>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</si>
  <si>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</si>
  <si>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</si>
  <si>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</si>
  <si>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</si>
  <si>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</si>
  <si>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</si>
  <si>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</si>
  <si>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</si>
  <si>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</si>
  <si>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</si>
  <si>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</si>
  <si>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</si>
  <si>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</si>
  <si>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</si>
  <si>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</si>
  <si>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</si>
  <si>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</si>
  <si>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</si>
  <si>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</si>
  <si>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</si>
  <si>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</si>
  <si>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</si>
  <si>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</si>
  <si>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</si>
  <si>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</si>
  <si>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</si>
  <si>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</si>
  <si>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</si>
  <si>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</si>
  <si>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</si>
  <si>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</si>
  <si>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</si>
  <si>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</si>
  <si>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</si>
  <si>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</si>
  <si>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</si>
  <si>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</si>
  <si>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</si>
  <si>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</si>
  <si>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</si>
  <si>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</si>
  <si>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</si>
  <si>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</si>
  <si>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</si>
  <si>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</si>
  <si>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</si>
  <si>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</si>
  <si>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</si>
  <si>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</si>
  <si>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</si>
  <si>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</si>
  <si>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</si>
  <si>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</si>
  <si>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</si>
  <si>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</si>
  <si>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</si>
  <si>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</si>
  <si>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</si>
  <si>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</si>
  <si>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</si>
  <si>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</si>
  <si>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</si>
  <si>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</si>
  <si>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</si>
  <si>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</si>
  <si>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</si>
  <si>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</si>
  <si>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</si>
  <si>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</si>
  <si>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</si>
  <si>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</si>
  <si>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</si>
  <si>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</si>
  <si>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</si>
  <si>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</si>
  <si>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</si>
  <si>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</si>
  <si>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</si>
  <si>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</si>
  <si>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</si>
  <si>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</si>
  <si>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</si>
  <si>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</si>
  <si>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</si>
  <si>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</si>
  <si>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</si>
  <si>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</si>
  <si>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</si>
  <si>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</si>
  <si>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</si>
  <si>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</si>
  <si>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</si>
  <si>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</si>
  <si>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</si>
  <si>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</si>
  <si>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</si>
  <si>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</si>
  <si>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</si>
  <si>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</si>
  <si>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</si>
  <si>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</si>
  <si>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</si>
  <si>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</si>
  <si>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</si>
  <si>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</si>
  <si>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</si>
  <si>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</si>
  <si>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</si>
  <si>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</si>
  <si>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</si>
  <si>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</si>
  <si>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</si>
  <si>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</si>
  <si>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</si>
  <si>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</si>
  <si>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</si>
  <si>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</si>
  <si>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</si>
  <si>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</si>
  <si>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</si>
  <si>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</si>
  <si>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</si>
  <si>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</si>
  <si>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</si>
  <si>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</si>
  <si>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</si>
  <si>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</si>
  <si>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</si>
  <si>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</si>
  <si>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</si>
  <si>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</si>
  <si>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</si>
  <si>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</si>
  <si>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</si>
  <si>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</si>
  <si>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</si>
  <si>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</si>
  <si>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</si>
  <si>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</si>
  <si>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</si>
  <si>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</si>
  <si>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</si>
  <si>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</si>
  <si>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</si>
  <si>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</si>
  <si>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</si>
  <si>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</si>
  <si>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</si>
  <si>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</si>
  <si>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</si>
  <si>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</si>
  <si>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</si>
  <si>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</si>
  <si>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</si>
  <si>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</si>
  <si>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</si>
  <si>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</si>
  <si>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</si>
  <si>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</si>
  <si>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</si>
  <si>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</si>
  <si>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</si>
  <si>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</si>
  <si>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</si>
  <si>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</si>
  <si>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</si>
  <si>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</si>
  <si>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</si>
  <si>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</si>
  <si>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</si>
  <si>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</si>
  <si>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</si>
  <si>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</si>
  <si>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</si>
  <si>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</si>
  <si>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</si>
  <si>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</si>
  <si>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</si>
  <si>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</si>
  <si>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</si>
  <si>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</si>
  <si>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</si>
  <si>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</si>
  <si>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</si>
  <si>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</si>
  <si>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</si>
  <si>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</si>
  <si>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</si>
  <si>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</si>
  <si>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</si>
  <si>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</si>
  <si>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</si>
  <si>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</si>
  <si>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</si>
  <si>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</si>
  <si>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</si>
  <si>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</si>
  <si>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</si>
  <si>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</si>
  <si>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</si>
  <si>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</si>
  <si>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</si>
  <si>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</si>
  <si>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</si>
  <si>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</si>
  <si>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</si>
  <si>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</si>
  <si>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</si>
  <si>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</si>
  <si>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</si>
  <si>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</si>
  <si>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</si>
  <si>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</si>
  <si>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</si>
  <si>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</si>
  <si>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</si>
  <si>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</si>
  <si>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</si>
  <si>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</si>
  <si>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</si>
  <si>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</si>
  <si>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</si>
  <si>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</si>
  <si>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</si>
  <si>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</si>
  <si>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</si>
  <si>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</si>
  <si>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</si>
  <si>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</si>
  <si>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</si>
  <si>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</si>
  <si>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</si>
  <si>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</si>
  <si>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</si>
  <si>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</si>
  <si>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</si>
  <si>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</si>
  <si>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</si>
  <si>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</si>
  <si>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</si>
  <si>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</si>
  <si>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</si>
  <si>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</si>
  <si>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</si>
  <si>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</si>
  <si>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</si>
  <si>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</si>
  <si>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</si>
  <si>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</si>
  <si>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</si>
  <si>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</si>
  <si>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</si>
  <si>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</si>
  <si>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</si>
  <si>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</si>
  <si>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</si>
  <si>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</si>
  <si>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</si>
  <si>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</si>
  <si>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</si>
  <si>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</si>
  <si>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</si>
  <si>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</si>
  <si>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</si>
  <si>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</si>
  <si>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</si>
  <si>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</si>
  <si>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</si>
  <si>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</si>
  <si>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</si>
  <si>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</si>
  <si>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</si>
  <si>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</si>
  <si>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</si>
  <si>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</si>
  <si>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</si>
  <si>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</si>
  <si>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</si>
  <si>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</si>
  <si>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</si>
  <si>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</si>
  <si>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</si>
  <si>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</si>
  <si>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</si>
  <si>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</si>
  <si>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</si>
  <si>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</si>
  <si>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</si>
  <si>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</si>
  <si>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</si>
  <si>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</si>
  <si>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</si>
  <si>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</si>
  <si>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</si>
  <si>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</si>
  <si>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</si>
  <si>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</si>
  <si>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</si>
  <si>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</si>
  <si>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</si>
  <si>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</si>
  <si>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</si>
  <si>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</si>
  <si>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</si>
  <si>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</si>
  <si>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</si>
  <si>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</si>
  <si>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</si>
  <si>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</si>
  <si>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</si>
  <si>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</si>
  <si>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</si>
  <si>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</si>
  <si>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</si>
  <si>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</si>
  <si>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</si>
  <si>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</si>
  <si>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</si>
  <si>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</si>
  <si>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</si>
  <si>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</si>
  <si>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</si>
  <si>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</si>
  <si>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</si>
  <si>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</si>
  <si>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</si>
  <si>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</si>
  <si>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</si>
  <si>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</si>
  <si>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</si>
  <si>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</si>
  <si>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</si>
  <si>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</si>
  <si>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</si>
  <si>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</si>
  <si>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</si>
  <si>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</si>
  <si>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</si>
  <si>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</si>
  <si>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</si>
  <si>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</si>
  <si>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</si>
  <si>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</si>
  <si>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</si>
  <si>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</si>
  <si>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</si>
  <si>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</si>
  <si>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</si>
  <si>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</si>
  <si>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</si>
  <si>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</si>
  <si>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</si>
  <si>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</si>
  <si>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</si>
  <si>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</si>
  <si>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</si>
  <si>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</si>
  <si>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</si>
  <si>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</si>
  <si>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</si>
  <si>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</si>
  <si>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</si>
  <si>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</si>
  <si>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</si>
  <si>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</si>
  <si>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</si>
  <si>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</si>
  <si>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</si>
  <si>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</si>
  <si>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</si>
  <si>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</si>
  <si>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</si>
  <si>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</si>
  <si>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</si>
  <si>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</si>
  <si>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</si>
  <si>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</si>
  <si>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</si>
  <si>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</si>
  <si>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</si>
  <si>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</si>
  <si>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</si>
  <si>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</si>
  <si>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</si>
  <si>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</si>
  <si>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</si>
  <si>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</si>
  <si>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</si>
  <si>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</si>
  <si>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</si>
  <si>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</si>
  <si>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</si>
  <si>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</si>
  <si>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</si>
  <si>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</si>
  <si>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</si>
  <si>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</si>
  <si>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</si>
  <si>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</si>
  <si>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</si>
  <si>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</si>
  <si>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</si>
  <si>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</si>
  <si>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</si>
  <si>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</si>
  <si>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</si>
  <si>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</si>
  <si>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</si>
  <si>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</si>
  <si>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</si>
  <si>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</si>
  <si>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</si>
  <si>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</si>
  <si>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</si>
  <si>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</si>
  <si>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</si>
  <si>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</si>
  <si>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</si>
  <si>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</si>
  <si>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</si>
  <si>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</si>
  <si>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</si>
  <si>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</si>
  <si>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</si>
  <si>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</si>
  <si>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</si>
  <si>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</si>
  <si>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</si>
  <si>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</si>
  <si>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</si>
  <si>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</si>
  <si>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</si>
  <si>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</si>
  <si>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</si>
  <si>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</si>
  <si>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</si>
  <si>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</si>
  <si>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</si>
  <si>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</si>
  <si>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</si>
  <si>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</si>
  <si>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</si>
  <si>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</si>
  <si>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</si>
  <si>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</si>
  <si>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</si>
  <si>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</si>
  <si>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</si>
  <si>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</si>
  <si>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</si>
  <si>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</si>
  <si>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</si>
  <si>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</si>
  <si>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</si>
  <si>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</si>
  <si>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</si>
  <si>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</si>
  <si>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</si>
  <si>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</si>
  <si>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</si>
  <si>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</si>
  <si>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</si>
  <si>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</si>
  <si>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</si>
  <si>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</si>
  <si>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</si>
  <si>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</si>
  <si>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</si>
  <si>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</si>
  <si>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</si>
  <si>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</si>
  <si>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</si>
  <si>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</si>
  <si>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</si>
  <si>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</si>
  <si>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</si>
  <si>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</si>
  <si>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</si>
  <si>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</si>
  <si>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</si>
  <si>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</si>
  <si>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</si>
  <si>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</si>
  <si>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</si>
  <si>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</si>
  <si>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</si>
  <si>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</si>
  <si>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</si>
  <si>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</si>
  <si>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</si>
  <si>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</si>
  <si>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</si>
  <si>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</si>
  <si>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</si>
  <si>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</si>
  <si>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</si>
  <si>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</si>
  <si>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</si>
  <si>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</si>
  <si>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</si>
  <si>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</si>
  <si>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</si>
  <si>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</si>
  <si>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</si>
  <si>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</si>
  <si>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</si>
  <si>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</si>
  <si>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</si>
  <si>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</si>
  <si>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</si>
  <si>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</si>
  <si>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</si>
  <si>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</si>
  <si>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</si>
  <si>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</si>
  <si>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</si>
  <si>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</si>
  <si>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</si>
  <si>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</si>
  <si>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</si>
  <si>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</si>
  <si>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</si>
  <si>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</si>
  <si>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</si>
  <si>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</si>
  <si>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</si>
  <si>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</si>
  <si>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</si>
  <si>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</si>
  <si>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</si>
  <si>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</si>
  <si>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</si>
  <si>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</si>
  <si>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</si>
  <si>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</si>
  <si>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</si>
  <si>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</si>
  <si>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</si>
  <si>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</si>
  <si>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</si>
  <si>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</si>
  <si>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</si>
  <si>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</si>
  <si>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</si>
  <si>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</si>
  <si>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</si>
  <si>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</si>
  <si>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</si>
  <si>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</si>
  <si>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</si>
  <si>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</si>
  <si>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</si>
  <si>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</si>
  <si>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</si>
  <si>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</si>
  <si>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</si>
  <si>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</si>
  <si>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</si>
  <si>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</si>
  <si>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</si>
  <si>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</si>
  <si>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</si>
  <si>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</si>
  <si>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</si>
  <si>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</si>
  <si>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</si>
  <si>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</si>
  <si>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</si>
  <si>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</si>
  <si>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</si>
  <si>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</si>
  <si>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</si>
  <si>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</si>
  <si>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</si>
  <si>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</si>
  <si>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</si>
  <si>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</si>
  <si>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</si>
  <si>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</si>
  <si>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</si>
  <si>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</si>
  <si>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</si>
  <si>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</si>
  <si>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</si>
  <si>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</si>
  <si>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</si>
  <si>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</si>
  <si>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</si>
  <si>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</si>
  <si>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</si>
  <si>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</si>
  <si>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</si>
  <si>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</si>
  <si>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</si>
  <si>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</si>
  <si>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</si>
  <si>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</si>
  <si>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</si>
  <si>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</si>
  <si>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</si>
  <si>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</si>
  <si>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</si>
  <si>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</si>
  <si>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</si>
  <si>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</si>
  <si>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</si>
  <si>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</si>
  <si>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</si>
  <si>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</si>
  <si>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</si>
  <si>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</si>
  <si>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</si>
  <si>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</si>
  <si>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</si>
  <si>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</si>
  <si>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</si>
  <si>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</si>
  <si>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</si>
  <si>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</si>
  <si>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</si>
  <si>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</si>
  <si>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</si>
  <si>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</si>
  <si>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</si>
  <si>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</si>
  <si>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</si>
  <si>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</si>
  <si>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</si>
  <si>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</si>
  <si>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</si>
  <si>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</si>
  <si>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</si>
  <si>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</si>
  <si>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</si>
  <si>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</si>
  <si>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</si>
  <si>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</si>
  <si>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</si>
  <si>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</si>
  <si>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</si>
  <si>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</si>
  <si>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</si>
  <si>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</si>
  <si>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</si>
  <si>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</si>
  <si>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</si>
  <si>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</si>
  <si>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</si>
  <si>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</si>
  <si>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</si>
  <si>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</si>
  <si>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</si>
  <si>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</si>
  <si>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</si>
  <si>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</si>
  <si>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</si>
  <si>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</si>
  <si>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</si>
  <si>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</si>
  <si>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</si>
  <si>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</si>
  <si>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</si>
  <si>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</si>
  <si>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</si>
  <si>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</si>
  <si>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</si>
  <si>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</si>
  <si>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</si>
  <si>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</si>
  <si>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</si>
  <si>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</si>
  <si>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</si>
  <si>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</si>
  <si>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</si>
  <si>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</si>
  <si>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</si>
  <si>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</si>
  <si>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</si>
  <si>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</si>
  <si>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</si>
  <si>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</si>
  <si>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</si>
  <si>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</si>
  <si>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</si>
  <si>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</si>
  <si>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</si>
  <si>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</si>
  <si>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</si>
  <si>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</si>
  <si>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</si>
  <si>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</si>
  <si>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</si>
  <si>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</si>
  <si>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</si>
  <si>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</si>
  <si>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</si>
  <si>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</si>
  <si>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</si>
  <si>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</si>
  <si>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</si>
  <si>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</si>
  <si>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</si>
  <si>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</si>
  <si>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</si>
  <si>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</si>
  <si>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</si>
  <si>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</si>
  <si>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</si>
  <si>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</si>
  <si>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</si>
  <si>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</si>
  <si>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</si>
  <si>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</si>
  <si>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</si>
  <si>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</si>
  <si>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</si>
  <si>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</si>
  <si>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</si>
  <si>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</si>
  <si>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</si>
  <si>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</si>
  <si>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</si>
  <si>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</si>
  <si>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</si>
  <si>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</si>
  <si>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</si>
  <si>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</si>
  <si>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</si>
  <si>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</si>
  <si>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</si>
  <si>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</si>
  <si>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</si>
  <si>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</si>
  <si>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</si>
  <si>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</si>
  <si>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</si>
  <si>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</si>
  <si>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</si>
  <si>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</si>
  <si>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</si>
  <si>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</si>
  <si>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</si>
  <si>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</si>
  <si>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</si>
  <si>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</si>
  <si>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</si>
  <si>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</si>
  <si>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</si>
  <si>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</si>
  <si>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</si>
  <si>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</si>
  <si>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</si>
  <si>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</si>
  <si>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</si>
  <si>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</si>
  <si>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</si>
  <si>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</si>
  <si>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</si>
  <si>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</si>
  <si>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</si>
  <si>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</si>
  <si>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</si>
  <si>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</si>
  <si>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</si>
  <si>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</si>
  <si>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</si>
  <si>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</si>
  <si>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</si>
  <si>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</si>
  <si>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</si>
  <si>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</si>
  <si>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</si>
  <si>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</si>
  <si>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</si>
  <si>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</si>
  <si>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</si>
  <si>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</si>
  <si>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</si>
  <si>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</si>
  <si>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</si>
  <si>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</si>
  <si>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</si>
  <si>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</si>
  <si>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</si>
  <si>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</si>
  <si>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</si>
  <si>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</si>
  <si>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</si>
  <si>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</si>
  <si>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</si>
  <si>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</si>
  <si>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</si>
  <si>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</si>
  <si>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</si>
  <si>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</si>
  <si>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</si>
  <si>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</si>
  <si>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</si>
  <si>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</si>
  <si>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</si>
  <si>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</si>
  <si>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</si>
  <si>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</si>
  <si>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</si>
  <si>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</si>
  <si>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</si>
  <si>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</si>
  <si>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</si>
  <si>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</si>
  <si>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</si>
  <si>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</si>
  <si>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</si>
  <si>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</si>
  <si>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</si>
  <si>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</si>
  <si>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</si>
  <si>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</si>
  <si>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</si>
  <si>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</si>
  <si>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</si>
  <si>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</si>
  <si>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</si>
  <si>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</si>
  <si>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</si>
  <si>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</si>
  <si>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</si>
  <si>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</si>
  <si>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</si>
  <si>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</si>
  <si>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</si>
  <si>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</si>
  <si>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</si>
  <si>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</si>
  <si>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</si>
  <si>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</si>
  <si>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</si>
  <si>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</si>
  <si>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</si>
  <si>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</si>
  <si>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</si>
  <si>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</si>
  <si>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</si>
  <si>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</si>
  <si>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</si>
  <si>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</si>
  <si>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</si>
  <si>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</si>
  <si>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</si>
  <si>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</si>
  <si>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</si>
  <si>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</si>
  <si>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</si>
  <si>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</si>
  <si>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</si>
  <si>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</si>
  <si>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</si>
  <si>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</si>
  <si>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</si>
  <si>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</si>
  <si>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</si>
  <si>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</si>
  <si>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</si>
  <si>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</si>
  <si>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</si>
  <si>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</si>
  <si>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</si>
  <si>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</si>
  <si>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</si>
  <si>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</si>
  <si>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</si>
  <si>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</si>
  <si>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</si>
  <si>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</si>
  <si>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</si>
  <si>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</si>
  <si>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</si>
  <si>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</si>
  <si>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</si>
  <si>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</si>
  <si>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</si>
  <si>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</si>
  <si>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</si>
  <si>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</si>
  <si>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</si>
  <si>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</si>
  <si>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</si>
  <si>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</si>
  <si>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</si>
  <si>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</si>
  <si>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</si>
  <si>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</si>
  <si>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</si>
  <si>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</si>
  <si>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</si>
  <si>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</si>
  <si>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</si>
  <si>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</si>
  <si>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</si>
  <si>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</si>
  <si>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</si>
  <si>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</si>
  <si>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</si>
  <si>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</si>
  <si>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</si>
  <si>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</si>
  <si>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</si>
  <si>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</si>
  <si>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</si>
  <si>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</si>
  <si>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</si>
  <si>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</si>
  <si>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</si>
  <si>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</si>
  <si>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</si>
  <si>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</si>
  <si>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</si>
  <si>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</si>
  <si>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</si>
  <si>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</si>
  <si>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</si>
  <si>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</si>
  <si>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</si>
  <si>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</si>
  <si>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</si>
  <si>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</si>
  <si>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</si>
  <si>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</si>
  <si>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</si>
  <si>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</si>
  <si>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</si>
  <si>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</si>
  <si>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</si>
  <si>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</si>
  <si>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</si>
  <si>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</si>
  <si>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</si>
  <si>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</si>
  <si>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</si>
  <si>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</si>
  <si>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</si>
  <si>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</si>
  <si>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</si>
  <si>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</si>
  <si>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</si>
  <si>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</si>
  <si>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</si>
  <si>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</si>
  <si>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</si>
  <si>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</si>
  <si>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</si>
  <si>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</si>
  <si>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</si>
  <si>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</si>
  <si>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</si>
  <si>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</si>
  <si>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</si>
  <si>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</si>
  <si>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</si>
  <si>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</si>
  <si>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</si>
  <si>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</si>
  <si>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</si>
  <si>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</si>
  <si>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</si>
  <si>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</si>
  <si>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</si>
  <si>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</si>
  <si>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</si>
  <si>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</si>
  <si>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</si>
  <si>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</si>
  <si>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</si>
  <si>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</si>
  <si>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</si>
  <si>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</si>
  <si>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</si>
  <si>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</si>
  <si>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</si>
  <si>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</si>
  <si>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</si>
  <si>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</si>
  <si>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</si>
  <si>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</si>
  <si>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</si>
  <si>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</si>
  <si>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</si>
  <si>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</si>
  <si>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</si>
  <si>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</si>
  <si>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</si>
  <si>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</si>
  <si>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</si>
  <si>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</si>
  <si>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</si>
  <si>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</si>
  <si>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</si>
  <si>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</si>
  <si>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</si>
  <si>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</si>
  <si>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</si>
  <si>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</si>
  <si>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</si>
  <si>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</si>
  <si>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</si>
  <si>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</si>
  <si>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</si>
  <si>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</si>
  <si>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</si>
  <si>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</si>
  <si>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</si>
  <si>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</si>
  <si>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</si>
  <si>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</si>
  <si>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</si>
  <si>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</si>
  <si>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</si>
  <si>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</si>
  <si>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</si>
  <si>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</si>
  <si>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</si>
  <si>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</si>
  <si>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</si>
  <si>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</si>
  <si>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</si>
  <si>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</si>
  <si>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</si>
  <si>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</si>
  <si>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</si>
  <si>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</si>
  <si>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</si>
  <si>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</si>
  <si>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</si>
  <si>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</si>
  <si>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</si>
  <si>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</si>
  <si>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</si>
  <si>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</si>
  <si>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</si>
  <si>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</si>
  <si>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</si>
  <si>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</si>
  <si>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</si>
  <si>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</si>
  <si>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</si>
  <si>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</si>
  <si>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</si>
  <si>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</si>
  <si>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</si>
  <si>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</si>
  <si>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</si>
  <si>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</si>
  <si>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</si>
  <si>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</si>
  <si>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</si>
  <si>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</si>
  <si>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</si>
  <si>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</si>
  <si>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</si>
  <si>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</si>
  <si>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</si>
  <si>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</si>
  <si>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</si>
  <si>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</si>
  <si>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</si>
  <si>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</si>
  <si>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</si>
  <si>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</si>
  <si>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</si>
  <si>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</si>
  <si>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</si>
  <si>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</si>
  <si>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</si>
  <si>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</si>
  <si>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</si>
  <si>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</si>
  <si>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</si>
  <si>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</si>
  <si>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</si>
  <si>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</si>
  <si>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</si>
  <si>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</si>
  <si>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</si>
  <si>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</si>
  <si>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</si>
  <si>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</si>
  <si>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</si>
  <si>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</si>
  <si>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</si>
  <si>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</si>
  <si>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</si>
  <si>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</si>
  <si>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</si>
  <si>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</si>
  <si>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</si>
  <si>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</si>
  <si>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</si>
  <si>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</si>
  <si>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</si>
  <si>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</si>
  <si>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</si>
  <si>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</si>
  <si>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</si>
  <si>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</si>
  <si>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</si>
  <si>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</si>
  <si>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</si>
  <si>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</si>
  <si>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</si>
  <si>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</si>
  <si>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</si>
  <si>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</si>
  <si>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</si>
  <si>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</si>
  <si>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</si>
  <si>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</si>
  <si>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</si>
  <si>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</si>
  <si>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</si>
  <si>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</si>
  <si>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</si>
  <si>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</si>
  <si>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</si>
  <si>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</si>
  <si>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</si>
  <si>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</si>
  <si>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</si>
  <si>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</si>
  <si>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</si>
  <si>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</si>
  <si>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</si>
  <si>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</si>
  <si>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</si>
  <si>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</si>
  <si>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</si>
  <si>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</si>
  <si>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</si>
  <si>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</si>
  <si>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</si>
  <si>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</si>
  <si>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</si>
  <si>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</si>
  <si>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</si>
  <si>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</si>
  <si>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</si>
  <si>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</si>
  <si>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</si>
  <si>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</si>
  <si>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</si>
  <si>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</si>
  <si>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</si>
  <si>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</si>
  <si>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</si>
  <si>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</si>
  <si>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</si>
  <si>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</si>
  <si>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</si>
  <si>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</si>
  <si>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</si>
  <si>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</si>
  <si>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</si>
  <si>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</si>
  <si>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</si>
  <si>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</si>
  <si>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</si>
  <si>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</si>
  <si>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</si>
  <si>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</si>
  <si>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</si>
  <si>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</si>
  <si>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</si>
  <si>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</si>
  <si>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</si>
  <si>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</si>
  <si>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</si>
  <si>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</si>
  <si>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</si>
  <si>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</si>
  <si>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</si>
  <si>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</si>
  <si>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</si>
  <si>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</si>
  <si>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</si>
  <si>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</si>
  <si>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</si>
  <si>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</si>
  <si>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</si>
  <si>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</si>
  <si>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</si>
  <si>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</si>
  <si>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</si>
  <si>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</si>
  <si>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</si>
  <si>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</si>
  <si>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</si>
  <si>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</si>
  <si>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</si>
  <si>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</si>
  <si>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</si>
  <si>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</si>
  <si>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</si>
  <si>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</si>
  <si>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</si>
  <si>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</si>
  <si>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</si>
  <si>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</si>
  <si>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</si>
  <si>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</si>
  <si>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</si>
  <si>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</si>
  <si>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</si>
  <si>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</si>
  <si>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</si>
  <si>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</si>
  <si>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</si>
  <si>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</si>
  <si>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</si>
  <si>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</si>
  <si>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</si>
  <si>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</si>
  <si>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</si>
  <si>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</si>
  <si>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</si>
  <si>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</si>
  <si>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</si>
  <si>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</si>
  <si>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</si>
  <si>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</si>
  <si>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</si>
  <si>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</si>
  <si>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</si>
  <si>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</si>
  <si>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</si>
  <si>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</si>
  <si>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</si>
  <si>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</si>
  <si>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</si>
  <si>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</si>
  <si>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</si>
  <si>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</si>
  <si>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</si>
  <si>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</si>
  <si>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</si>
  <si>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</si>
  <si>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</si>
  <si>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</si>
  <si>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</si>
  <si>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</si>
  <si>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</si>
  <si>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</si>
  <si>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</si>
  <si>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</si>
  <si>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</si>
  <si>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</si>
  <si>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</si>
  <si>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</si>
  <si>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</si>
  <si>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</si>
  <si>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</si>
  <si>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</si>
  <si>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</si>
  <si>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</si>
  <si>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</si>
  <si>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</si>
  <si>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</si>
  <si>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</si>
  <si>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</si>
  <si>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</si>
  <si>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</si>
  <si>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</si>
  <si>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</si>
  <si>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</si>
  <si>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</si>
  <si>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</si>
  <si>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</si>
  <si>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</si>
  <si>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</si>
  <si>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</si>
  <si>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</si>
  <si>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</si>
  <si>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</si>
  <si>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</si>
  <si>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</si>
  <si>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</si>
  <si>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</si>
  <si>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</si>
  <si>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</si>
  <si>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</si>
  <si>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</si>
  <si>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</si>
  <si>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</si>
  <si>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</si>
  <si>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</si>
  <si>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</si>
  <si>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</si>
  <si>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</si>
  <si>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</si>
  <si>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</si>
  <si>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</si>
  <si>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</si>
  <si>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</si>
  <si>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</si>
  <si>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</si>
  <si>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</si>
  <si>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</si>
  <si>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</si>
  <si>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</si>
  <si>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</si>
  <si>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</si>
  <si>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</si>
  <si>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</si>
  <si>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</si>
  <si>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</si>
  <si>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</si>
  <si>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</si>
  <si>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</si>
  <si>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</si>
  <si>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</si>
  <si>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</si>
  <si>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</si>
  <si>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</si>
  <si>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</si>
  <si>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</si>
  <si>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</si>
  <si>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</si>
  <si>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</si>
  <si>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</si>
  <si>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</si>
  <si>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</si>
  <si>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</si>
  <si>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</si>
  <si>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</si>
  <si>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</si>
  <si>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</si>
  <si>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</si>
  <si>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</si>
  <si>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</si>
  <si>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</si>
  <si>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</si>
  <si>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</si>
  <si>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</si>
  <si>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</si>
  <si>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</si>
  <si>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</si>
  <si>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</si>
  <si>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</si>
  <si>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</si>
  <si>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</si>
  <si>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</si>
  <si>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</si>
  <si>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</si>
  <si>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</si>
  <si>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</si>
  <si>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</si>
  <si>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</si>
  <si>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</si>
  <si>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</si>
  <si>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</si>
  <si>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</si>
  <si>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</si>
  <si>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</si>
  <si>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</si>
  <si>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</si>
  <si>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</si>
  <si>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</si>
  <si>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</si>
  <si>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</si>
  <si>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</si>
  <si>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</si>
  <si>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</si>
  <si>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</si>
  <si>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</si>
  <si>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</si>
  <si>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</si>
  <si>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</si>
  <si>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</si>
  <si>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</si>
  <si>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</si>
  <si>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</si>
  <si>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</si>
  <si>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</si>
  <si>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</si>
  <si>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</si>
  <si>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</si>
  <si>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</si>
  <si>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</si>
  <si>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</si>
  <si>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</si>
  <si>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</si>
  <si>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</si>
  <si>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</si>
  <si>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</si>
  <si>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</si>
  <si>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</si>
  <si>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</si>
  <si>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</si>
  <si>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</si>
  <si>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</si>
  <si>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</si>
  <si>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</si>
  <si>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</si>
  <si>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</si>
  <si>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</si>
  <si>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</si>
  <si>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</si>
  <si>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</si>
  <si>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</si>
  <si>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</si>
  <si>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</si>
  <si>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</si>
  <si>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</si>
  <si>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</si>
  <si>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</si>
  <si>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</si>
  <si>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</si>
  <si>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</si>
  <si>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</si>
  <si>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</si>
  <si>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</si>
  <si>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</si>
  <si>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</si>
  <si>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</si>
  <si>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</si>
  <si>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</si>
  <si>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</si>
  <si>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</si>
  <si>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</si>
  <si>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</si>
  <si>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</si>
  <si>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</si>
  <si>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</si>
  <si>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</si>
  <si>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</si>
  <si>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</si>
  <si>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</si>
  <si>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</si>
  <si>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</si>
  <si>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</si>
  <si>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</si>
  <si>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</si>
  <si>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</si>
  <si>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</si>
  <si>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</si>
  <si>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</si>
  <si>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</si>
  <si>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</si>
  <si>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</si>
  <si>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</si>
  <si>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</si>
  <si>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</si>
  <si>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</si>
  <si>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</si>
  <si>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</si>
  <si>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</si>
  <si>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</si>
  <si>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</si>
  <si>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</si>
  <si>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</si>
  <si>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</si>
  <si>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</si>
  <si>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</si>
  <si>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</si>
  <si>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</si>
  <si>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</si>
  <si>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</si>
  <si>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</si>
  <si>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</si>
  <si>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</si>
  <si>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</si>
  <si>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</si>
  <si>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</si>
  <si>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</si>
  <si>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</si>
  <si>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</si>
  <si>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</si>
  <si>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</si>
  <si>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</si>
  <si>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</si>
  <si>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</si>
  <si>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</si>
  <si>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</si>
  <si>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</si>
  <si>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</si>
  <si>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</si>
  <si>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</si>
  <si>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</si>
  <si>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</si>
  <si>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</si>
  <si>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</si>
  <si>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</si>
  <si>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</si>
  <si>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</si>
  <si>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</si>
  <si>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</si>
  <si>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</si>
  <si>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</si>
  <si>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</si>
  <si>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</si>
  <si>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</si>
  <si>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</si>
  <si>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</si>
  <si>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</si>
  <si>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</si>
  <si>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</si>
  <si>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</si>
  <si>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</si>
  <si>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</si>
  <si>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</si>
  <si>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</si>
  <si>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</si>
  <si>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</si>
  <si>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</si>
  <si>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</si>
  <si>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</si>
  <si>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</si>
  <si>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</si>
  <si>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</si>
  <si>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</si>
  <si>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</si>
  <si>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</si>
  <si>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</si>
  <si>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</si>
  <si>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</si>
  <si>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</si>
  <si>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</si>
  <si>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</si>
  <si>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</si>
  <si>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</si>
  <si>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</si>
  <si>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</si>
  <si>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</si>
  <si>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</si>
  <si>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</si>
  <si>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</si>
  <si>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</si>
  <si>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</si>
  <si>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</si>
  <si>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</si>
  <si>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</si>
  <si>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</si>
  <si>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</si>
  <si>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</si>
  <si>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</si>
  <si>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</si>
  <si>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</si>
  <si>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</si>
  <si>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</si>
  <si>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</si>
  <si>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</si>
  <si>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</si>
  <si>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</si>
  <si>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</si>
  <si>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</si>
  <si>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</si>
  <si>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</si>
  <si>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</si>
  <si>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</si>
  <si>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</si>
  <si>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</si>
  <si>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</si>
  <si>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</si>
  <si>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</si>
  <si>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</si>
  <si>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</si>
  <si>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</si>
  <si>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</si>
  <si>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</si>
  <si>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</si>
  <si>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</si>
  <si>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</si>
  <si>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</si>
  <si>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</si>
  <si>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</si>
  <si>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</si>
  <si>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</si>
  <si>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</si>
  <si>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</si>
  <si>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</si>
  <si>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</si>
  <si>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</si>
  <si>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</si>
  <si>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</si>
  <si>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</si>
  <si>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</si>
  <si>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</si>
  <si>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</si>
  <si>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</si>
  <si>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</si>
  <si>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</si>
  <si>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</si>
  <si>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</si>
  <si>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</si>
  <si>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</si>
  <si>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</si>
  <si>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</si>
  <si>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</si>
  <si>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</si>
  <si>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</si>
  <si>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</si>
  <si>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</si>
  <si>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</si>
  <si>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</si>
  <si>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</si>
  <si>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</si>
  <si>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</si>
  <si>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</si>
  <si>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</si>
  <si>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</si>
  <si>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</si>
  <si>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</si>
  <si>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</si>
  <si>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</si>
  <si>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</si>
  <si>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</si>
  <si>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</si>
  <si>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</si>
  <si>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</si>
  <si>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</si>
  <si>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</si>
  <si>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</si>
  <si>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</si>
  <si>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</si>
  <si>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</si>
  <si>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</si>
  <si>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</si>
  <si>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</si>
  <si>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</si>
  <si>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</si>
  <si>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</si>
  <si>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</si>
  <si>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</si>
  <si>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</si>
  <si>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</si>
  <si>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</si>
  <si>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</si>
  <si>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</si>
  <si>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</si>
  <si>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</si>
  <si>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</si>
  <si>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</si>
  <si>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</si>
  <si>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</si>
  <si>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</si>
  <si>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</si>
  <si>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</si>
  <si>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</si>
  <si>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</si>
  <si>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</si>
  <si>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</si>
  <si>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</si>
  <si>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</si>
  <si>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</si>
  <si>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</si>
  <si>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</si>
  <si>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</si>
  <si>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</si>
  <si>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</si>
  <si>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</si>
  <si>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</si>
  <si>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</si>
  <si>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</si>
  <si>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</si>
  <si>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</si>
  <si>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</si>
  <si>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</si>
  <si>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</si>
  <si>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</si>
  <si>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</si>
  <si>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</si>
  <si>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</si>
  <si>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</si>
  <si>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</si>
  <si>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</si>
  <si>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</si>
  <si>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</si>
  <si>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</si>
  <si>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</si>
  <si>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</si>
  <si>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</si>
  <si>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</si>
  <si>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</si>
  <si>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</si>
  <si>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</si>
  <si>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</si>
  <si>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</si>
  <si>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</si>
  <si>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</si>
  <si>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</si>
  <si>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</si>
  <si>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</si>
  <si>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</si>
  <si>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</si>
  <si>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</si>
  <si>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</si>
  <si>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</si>
  <si>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</si>
  <si>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</si>
  <si>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</si>
  <si>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</si>
  <si>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</si>
  <si>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</si>
  <si>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</si>
  <si>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</si>
  <si>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</si>
  <si>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</si>
  <si>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</si>
  <si>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</si>
  <si>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</si>
  <si>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</si>
  <si>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</si>
  <si>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</si>
  <si>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</si>
  <si>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</si>
  <si>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</si>
  <si>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</si>
  <si>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</si>
  <si>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</si>
  <si>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</si>
  <si>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</si>
  <si>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</si>
  <si>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</si>
  <si>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</si>
  <si>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</si>
  <si>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</si>
  <si>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</si>
  <si>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</si>
  <si>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</si>
  <si>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</si>
  <si>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</si>
  <si>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</si>
  <si>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</si>
  <si>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</si>
  <si>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</si>
  <si>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</si>
  <si>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</si>
  <si>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</si>
  <si>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</si>
  <si>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</si>
  <si>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</si>
  <si>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</si>
  <si>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</si>
  <si>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</si>
  <si>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</si>
  <si>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</si>
  <si>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</si>
  <si>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</si>
  <si>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</si>
  <si>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</si>
  <si>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</si>
  <si>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</si>
  <si>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</si>
  <si>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</si>
  <si>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</si>
  <si>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</si>
  <si>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</si>
  <si>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</si>
  <si>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</si>
  <si>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</si>
  <si>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</si>
  <si>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</si>
  <si>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</si>
  <si>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</si>
  <si>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</si>
  <si>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</si>
  <si>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</si>
  <si>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</si>
  <si>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</si>
  <si>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</si>
  <si>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</si>
  <si>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</si>
  <si>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</si>
  <si>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</si>
  <si>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</si>
  <si>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</si>
  <si>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</si>
  <si>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</si>
  <si>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</si>
  <si>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</si>
  <si>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</si>
  <si>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</si>
  <si>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</si>
  <si>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</si>
  <si>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</si>
  <si>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</si>
  <si>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</si>
  <si>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</si>
  <si>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</si>
  <si>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</si>
  <si>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</si>
  <si>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</si>
  <si>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</si>
  <si>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</si>
  <si>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</si>
  <si>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</si>
  <si>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</si>
  <si>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</si>
  <si>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</si>
  <si>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</si>
  <si>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</si>
  <si>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</si>
  <si>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</si>
  <si>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</si>
  <si>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</si>
  <si>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</si>
  <si>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</si>
  <si>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</si>
  <si>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</si>
  <si>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</si>
  <si>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</si>
  <si>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</si>
  <si>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</si>
  <si>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</si>
  <si>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</si>
  <si>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</si>
  <si>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</si>
  <si>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</si>
  <si>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</si>
  <si>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</si>
  <si>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</si>
  <si>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</si>
  <si>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</si>
  <si>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</si>
  <si>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</si>
  <si>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</si>
  <si>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</si>
  <si>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</si>
  <si>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</si>
  <si>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</si>
  <si>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</si>
  <si>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</si>
  <si>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</si>
  <si>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</si>
  <si>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</si>
  <si>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</si>
  <si>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</si>
  <si>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</si>
  <si>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</si>
  <si>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</si>
  <si>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</si>
  <si>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</si>
  <si>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</si>
  <si>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</si>
  <si>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</si>
  <si>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</si>
  <si>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</si>
  <si>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</si>
  <si>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</si>
  <si>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</si>
  <si>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</si>
  <si>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</si>
  <si>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</si>
  <si>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</si>
  <si>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</si>
  <si>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</si>
  <si>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</si>
  <si>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</si>
  <si>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</si>
  <si>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</si>
  <si>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</si>
  <si>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</si>
  <si>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</si>
  <si>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</si>
  <si>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</si>
  <si>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</si>
  <si>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</si>
  <si>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</si>
  <si>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</si>
  <si>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</si>
  <si>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</si>
  <si>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</si>
  <si>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</si>
  <si>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</si>
  <si>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</si>
  <si>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</si>
  <si>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</si>
  <si>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</si>
  <si>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</si>
  <si>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</si>
  <si>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</si>
  <si>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</si>
  <si>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</si>
  <si>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</si>
  <si>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</si>
  <si>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</si>
  <si>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</si>
  <si>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</si>
  <si>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</si>
  <si>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</si>
  <si>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</si>
  <si>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</si>
  <si>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</si>
  <si>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</si>
  <si>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</si>
  <si>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</si>
  <si>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</si>
  <si>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</si>
  <si>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</si>
  <si>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</si>
  <si>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</si>
  <si>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</si>
  <si>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</si>
  <si>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</si>
  <si>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</si>
  <si>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</si>
  <si>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</si>
  <si>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</si>
  <si>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</si>
  <si>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</si>
  <si>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</si>
  <si>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</si>
  <si>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</si>
  <si>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</si>
  <si>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</si>
  <si>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</si>
  <si>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</si>
  <si>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</si>
  <si>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</si>
  <si>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</si>
  <si>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</si>
  <si>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</si>
  <si>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</si>
  <si>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</si>
  <si>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</si>
  <si>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</si>
  <si>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</si>
  <si>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</si>
  <si>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</si>
  <si>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</si>
  <si>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</si>
  <si>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</si>
  <si>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</si>
  <si>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</si>
  <si>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</si>
  <si>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</si>
  <si>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</si>
  <si>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</si>
  <si>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</si>
  <si>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</si>
  <si>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</si>
  <si>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</si>
  <si>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</si>
  <si>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</si>
  <si>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</si>
  <si>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</si>
  <si>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</si>
  <si>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</si>
  <si>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</si>
  <si>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</si>
  <si>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</si>
  <si>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</si>
  <si>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</si>
  <si>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</si>
  <si>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</si>
  <si>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</si>
  <si>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</si>
  <si>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</si>
  <si>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</si>
  <si>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</si>
  <si>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</si>
  <si>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</si>
  <si>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</si>
  <si>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</si>
  <si>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</si>
  <si>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</si>
  <si>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</si>
  <si>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</si>
  <si>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</si>
  <si>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</si>
  <si>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</si>
  <si>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</si>
  <si>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</si>
  <si>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</si>
  <si>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</si>
  <si>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</si>
  <si>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</si>
  <si>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</si>
  <si>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</si>
  <si>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</si>
  <si>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</si>
  <si>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</si>
  <si>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</si>
  <si>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</si>
  <si>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</si>
  <si>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</si>
  <si>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</si>
  <si>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</si>
  <si>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</si>
  <si>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</si>
  <si>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</si>
  <si>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</si>
  <si>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</si>
  <si>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</si>
  <si>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</si>
  <si>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</si>
  <si>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</si>
  <si>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</si>
  <si>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</si>
  <si>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</si>
  <si>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</si>
  <si>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</si>
  <si>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</si>
  <si>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</si>
  <si>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</si>
  <si>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</si>
  <si>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</si>
  <si>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</si>
  <si>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</si>
  <si>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</si>
  <si>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</si>
  <si>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</si>
  <si>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</si>
  <si>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</si>
  <si>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</si>
  <si>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</si>
  <si>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</si>
  <si>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</si>
  <si>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</si>
  <si>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</si>
  <si>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</si>
  <si>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</si>
  <si>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</si>
  <si>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</si>
  <si>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</si>
  <si>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</si>
  <si>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</si>
  <si>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</si>
  <si>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</si>
  <si>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</si>
  <si>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</si>
  <si>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</si>
  <si>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</si>
  <si>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</si>
  <si>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</si>
  <si>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</si>
  <si>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</si>
  <si>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</si>
  <si>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</si>
  <si>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</si>
  <si>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</si>
  <si>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</si>
  <si>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</si>
  <si>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</si>
  <si>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</si>
  <si>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</si>
  <si>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</si>
  <si>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</si>
  <si>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</si>
  <si>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</si>
  <si>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</si>
  <si>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</si>
  <si>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</si>
  <si>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</si>
  <si>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</si>
  <si>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</si>
  <si>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</si>
  <si>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</si>
  <si>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</si>
  <si>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</si>
  <si>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</si>
  <si>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</si>
  <si>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</si>
  <si>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</si>
  <si>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</si>
  <si>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</si>
  <si>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</si>
  <si>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</si>
  <si>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</si>
  <si>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</si>
  <si>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</si>
  <si>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</si>
  <si>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</si>
  <si>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</si>
  <si>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</si>
  <si>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</si>
  <si>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</si>
  <si>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</si>
  <si>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</si>
  <si>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</si>
  <si>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</si>
  <si>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</si>
  <si>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</si>
  <si>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</si>
  <si>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</si>
  <si>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</si>
  <si>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</si>
  <si>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</si>
  <si>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</si>
  <si>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</si>
  <si>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</si>
  <si>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</si>
  <si>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</si>
  <si>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</si>
  <si>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</si>
  <si>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</si>
  <si>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</si>
  <si>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</si>
  <si>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</si>
  <si>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</si>
  <si>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</si>
  <si>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</si>
  <si>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</si>
  <si>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</si>
  <si>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</si>
  <si>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</si>
  <si>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</si>
  <si>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</si>
  <si>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</si>
  <si>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</si>
  <si>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</si>
  <si>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</si>
  <si>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</si>
  <si>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</si>
  <si>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</si>
  <si>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</si>
  <si>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</si>
  <si>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</si>
  <si>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</si>
  <si>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</si>
  <si>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</si>
  <si>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</si>
  <si>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</si>
  <si>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</si>
  <si>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</si>
  <si>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</si>
  <si>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</si>
  <si>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</si>
  <si>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</si>
  <si>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</si>
  <si>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</si>
  <si>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</si>
  <si>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</si>
  <si>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</si>
  <si>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</si>
  <si>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</si>
  <si>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</si>
  <si>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</si>
  <si>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</si>
  <si>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</si>
  <si>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</si>
  <si>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</si>
  <si>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</si>
  <si>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</si>
  <si>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</si>
  <si>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</si>
  <si>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</si>
  <si>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</si>
  <si>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</si>
  <si>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</si>
  <si>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</si>
  <si>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</si>
  <si>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</si>
  <si>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</si>
  <si>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</si>
  <si>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</si>
  <si>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</si>
  <si>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</si>
  <si>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</si>
  <si>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</si>
  <si>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</si>
  <si>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</si>
  <si>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</si>
  <si>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</si>
  <si>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</si>
  <si>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</si>
  <si>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</si>
  <si>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</si>
  <si>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</si>
  <si>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</si>
  <si>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</si>
  <si>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</si>
  <si>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</si>
  <si>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</si>
  <si>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</si>
  <si>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</si>
  <si>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</si>
  <si>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</si>
  <si>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</si>
  <si>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</si>
  <si>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</si>
  <si>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</si>
  <si>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</si>
  <si>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</si>
  <si>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</si>
  <si>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</si>
  <si>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</si>
  <si>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</si>
  <si>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</si>
  <si>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</si>
  <si>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</si>
  <si>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</si>
  <si>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</si>
  <si>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</si>
  <si>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</si>
  <si>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</si>
  <si>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</si>
  <si>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</si>
  <si>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</si>
  <si>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</si>
  <si>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</si>
  <si>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</si>
  <si>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</si>
  <si>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</si>
  <si>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</si>
  <si>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</si>
  <si>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</si>
  <si>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</si>
  <si>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</si>
  <si>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</si>
  <si>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</si>
  <si>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</si>
  <si>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</si>
  <si>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</si>
  <si>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</si>
  <si>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</si>
  <si>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</si>
  <si>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</si>
  <si>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</si>
  <si>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</si>
  <si>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</si>
  <si>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</si>
  <si>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</si>
  <si>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</si>
  <si>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</si>
  <si>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</si>
  <si>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</si>
  <si>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</si>
  <si>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</si>
  <si>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</si>
  <si>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</si>
  <si>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</si>
  <si>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</si>
  <si>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</si>
  <si>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</si>
  <si>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</si>
  <si>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</si>
  <si>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</si>
  <si>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</si>
  <si>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</si>
  <si>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</si>
  <si>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</si>
  <si>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</si>
  <si>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</si>
  <si>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</si>
  <si>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</si>
  <si>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</si>
  <si>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</si>
  <si>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</si>
  <si>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</si>
  <si>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</si>
  <si>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</si>
  <si>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</si>
  <si>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</si>
  <si>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</si>
  <si>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</si>
  <si>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</si>
  <si>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</si>
  <si>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</si>
  <si>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</si>
  <si>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</si>
  <si>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</si>
  <si>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</si>
  <si>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</si>
  <si>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</si>
  <si>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</si>
  <si>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</si>
  <si>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</si>
  <si>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</si>
  <si>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</si>
  <si>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</si>
  <si>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</si>
  <si>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</si>
  <si>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</si>
  <si>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</si>
  <si>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</si>
  <si>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</si>
  <si>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</si>
  <si>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</si>
  <si>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</si>
  <si>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</si>
  <si>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</si>
  <si>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</si>
  <si>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</si>
  <si>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</si>
  <si>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</si>
  <si>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</si>
  <si>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</si>
  <si>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</si>
  <si>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</si>
  <si>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</si>
  <si>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</si>
  <si>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</si>
  <si>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</si>
  <si>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</si>
  <si>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</si>
  <si>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</si>
  <si>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</si>
  <si>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</si>
  <si>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</si>
  <si>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</si>
  <si>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</si>
  <si>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</si>
  <si>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</si>
  <si>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</si>
  <si>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</si>
  <si>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</si>
  <si>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</si>
  <si>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</si>
  <si>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</si>
  <si>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</si>
  <si>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</si>
  <si>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</si>
  <si>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</si>
  <si>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</si>
  <si>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</si>
  <si>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</si>
  <si>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</si>
  <si>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</si>
  <si>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</si>
  <si>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</si>
  <si>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</si>
  <si>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</si>
  <si>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</si>
  <si>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</si>
  <si>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</si>
  <si>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</si>
  <si>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</si>
  <si>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</si>
  <si>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</si>
  <si>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</si>
  <si>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</si>
  <si>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</si>
  <si>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</si>
  <si>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</si>
  <si>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</si>
  <si>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</si>
  <si>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</si>
  <si>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</si>
  <si>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</si>
  <si>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</si>
  <si>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</si>
  <si>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</si>
  <si>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</si>
  <si>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</si>
  <si>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</si>
  <si>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</si>
  <si>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</si>
  <si>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</si>
  <si>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</si>
  <si>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</si>
  <si>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</si>
  <si>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</si>
  <si>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</si>
  <si>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</si>
  <si>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</si>
  <si>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</si>
  <si>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</si>
  <si>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</si>
  <si>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</si>
  <si>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</si>
  <si>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</si>
  <si>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</si>
  <si>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</si>
  <si>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</si>
  <si>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</si>
  <si>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</si>
  <si>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</si>
  <si>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</si>
  <si>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</si>
  <si>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</si>
  <si>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</si>
  <si>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</si>
  <si>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</si>
  <si>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</si>
  <si>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</si>
  <si>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</si>
  <si>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</si>
  <si>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</si>
  <si>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</si>
  <si>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</si>
  <si>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</si>
  <si>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</si>
  <si>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</si>
  <si>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</si>
  <si>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</si>
  <si>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</si>
  <si>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</si>
  <si>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</si>
  <si>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</si>
  <si>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</si>
  <si>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</si>
  <si>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</si>
  <si>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</si>
  <si>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</si>
  <si>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</si>
  <si>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</si>
  <si>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</si>
  <si>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</si>
  <si>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</si>
  <si>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</si>
  <si>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</si>
  <si>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</si>
  <si>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</si>
  <si>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</si>
  <si>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</si>
  <si>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</si>
  <si>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</si>
  <si>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</si>
  <si>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</si>
  <si>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</si>
  <si>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</si>
  <si>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</si>
  <si>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</si>
  <si>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</si>
  <si>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</si>
  <si>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</si>
  <si>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</si>
  <si>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</si>
  <si>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</si>
  <si>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</si>
  <si>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</si>
  <si>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</si>
  <si>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</si>
  <si>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</si>
  <si>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</si>
  <si>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</si>
  <si>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</si>
  <si>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</si>
  <si>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</si>
  <si>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</si>
  <si>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</si>
  <si>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</si>
  <si>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</si>
  <si>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</si>
  <si>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</si>
  <si>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</si>
  <si>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</si>
  <si>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</si>
  <si>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</si>
  <si>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</si>
  <si>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</si>
  <si>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</si>
  <si>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</si>
  <si>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</si>
  <si>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</si>
  <si>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</si>
  <si>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</si>
  <si>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</si>
  <si>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</si>
  <si>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</si>
  <si>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</si>
  <si>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</si>
  <si>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</si>
  <si>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</si>
  <si>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</si>
  <si>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</si>
  <si>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</si>
  <si>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</si>
  <si>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</si>
  <si>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</si>
  <si>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</si>
  <si>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</si>
  <si>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</si>
  <si>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</si>
  <si>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</si>
  <si>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</si>
  <si>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</si>
  <si>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</si>
  <si>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</si>
  <si>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</si>
  <si>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</si>
  <si>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</si>
  <si>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</si>
  <si>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</si>
  <si>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</si>
  <si>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</si>
  <si>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</si>
  <si>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</si>
  <si>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</si>
  <si>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</si>
  <si>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</si>
  <si>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</si>
  <si>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</si>
  <si>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</si>
  <si>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</si>
  <si>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</si>
  <si>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</si>
  <si>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</si>
  <si>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</si>
  <si>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</si>
  <si>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</si>
  <si>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</si>
  <si>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</si>
  <si>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</si>
  <si>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</si>
  <si>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</si>
  <si>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</si>
  <si>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</si>
  <si>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</si>
  <si>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</si>
  <si>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</si>
  <si>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</si>
  <si>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</si>
  <si>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</si>
  <si>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</si>
  <si>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</si>
  <si>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</si>
  <si>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</si>
  <si>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</si>
  <si>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</si>
  <si>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</si>
  <si>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</si>
  <si>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</si>
  <si>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</si>
  <si>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</si>
  <si>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</si>
  <si>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</si>
  <si>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</si>
  <si>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</si>
  <si>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</si>
  <si>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</si>
  <si>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</si>
  <si>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</si>
  <si>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</si>
  <si>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</si>
  <si>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</si>
  <si>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</si>
  <si>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</si>
  <si>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</si>
  <si>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</si>
  <si>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</si>
  <si>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</si>
  <si>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</si>
  <si>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</si>
  <si>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</si>
  <si>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</si>
  <si>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</si>
  <si>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</si>
  <si>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</si>
  <si>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</si>
  <si>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</si>
  <si>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</si>
  <si>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</si>
  <si>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</si>
  <si>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</si>
  <si>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</si>
  <si>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</si>
  <si>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</si>
  <si>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</si>
  <si>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</si>
  <si>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</si>
  <si>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</si>
  <si>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</si>
  <si>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</si>
  <si>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</si>
  <si>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</si>
  <si>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</si>
  <si>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</si>
  <si>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</si>
  <si>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</si>
  <si>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</si>
  <si>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</si>
  <si>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</si>
  <si>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</si>
  <si>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</si>
  <si>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</si>
  <si>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</si>
  <si>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</si>
  <si>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</si>
  <si>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</si>
  <si>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</si>
  <si>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</si>
  <si>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</si>
  <si>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</si>
  <si>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</si>
  <si>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</si>
  <si>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</si>
  <si>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</si>
  <si>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</si>
  <si>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</si>
  <si>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</si>
  <si>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</si>
  <si>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</si>
  <si>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</si>
  <si>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</si>
  <si>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</si>
  <si>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</si>
  <si>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</si>
  <si>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</si>
  <si>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</si>
  <si>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</si>
  <si>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</si>
  <si>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</si>
  <si>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</si>
  <si>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</si>
  <si>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</si>
  <si>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</si>
  <si>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</si>
  <si>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</si>
  <si>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</si>
  <si>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</si>
  <si>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</si>
  <si>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</si>
  <si>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</si>
  <si>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</si>
  <si>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</si>
  <si>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</si>
  <si>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</si>
  <si>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</si>
  <si>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</si>
  <si>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</si>
  <si>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</si>
  <si>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</si>
  <si>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</si>
  <si>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</si>
  <si>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</si>
  <si>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</si>
  <si>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</si>
  <si>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</si>
  <si>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</si>
  <si>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</si>
  <si>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</si>
  <si>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</si>
  <si>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</si>
  <si>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</si>
  <si>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</si>
  <si>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</si>
  <si>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</si>
  <si>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</si>
  <si>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</si>
  <si>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</si>
  <si>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</si>
  <si>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</si>
  <si>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</si>
  <si>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</si>
  <si>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</si>
  <si>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</si>
  <si>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</si>
  <si>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</si>
  <si>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</si>
  <si>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</si>
  <si>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</si>
  <si>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</si>
  <si>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</si>
  <si>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</si>
  <si>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</si>
  <si>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</si>
  <si>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</si>
  <si>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</si>
  <si>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</si>
  <si>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</si>
  <si>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</si>
  <si>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</si>
  <si>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</si>
  <si>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</si>
  <si>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</si>
  <si>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</si>
  <si>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</si>
  <si>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</si>
  <si>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</si>
  <si>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</si>
  <si>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</si>
  <si>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</si>
  <si>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</si>
  <si>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</si>
  <si>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</si>
  <si>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</si>
  <si>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</si>
  <si>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</si>
  <si>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</si>
  <si>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</si>
  <si>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</si>
  <si>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</si>
  <si>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</si>
  <si>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</si>
  <si>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</si>
  <si>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</si>
  <si>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</si>
  <si>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</si>
  <si>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</si>
  <si>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</si>
  <si>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</si>
  <si>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</si>
  <si>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</si>
  <si>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</si>
  <si>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</si>
  <si>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</si>
  <si>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</si>
  <si>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</si>
  <si>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</si>
  <si>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</si>
  <si>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</si>
  <si>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</si>
  <si>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</si>
  <si>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</si>
  <si>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</si>
  <si>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</si>
  <si>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</si>
  <si>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</si>
  <si>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</si>
  <si>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</si>
  <si>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</si>
  <si>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</si>
  <si>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</si>
  <si>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</si>
  <si>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</si>
  <si>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</si>
  <si>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</si>
  <si>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</si>
  <si>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</si>
  <si>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</si>
  <si>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</si>
  <si>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</si>
  <si>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</si>
  <si>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</si>
  <si>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</si>
  <si>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</si>
  <si>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</si>
  <si>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</si>
  <si>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</si>
  <si>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</si>
  <si>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</si>
  <si>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</si>
  <si>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</si>
  <si>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</si>
  <si>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</si>
  <si>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</si>
  <si>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</si>
  <si>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</si>
  <si>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</si>
  <si>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</si>
  <si>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</si>
  <si>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</si>
  <si>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</si>
  <si>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</si>
  <si>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</si>
  <si>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</si>
  <si>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</si>
  <si>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</si>
  <si>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</si>
  <si>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</si>
  <si>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</si>
  <si>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</si>
  <si>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</si>
  <si>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</si>
  <si>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</si>
  <si>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</si>
  <si>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</si>
  <si>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</si>
  <si>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</si>
  <si>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</si>
  <si>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</si>
  <si>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</si>
  <si>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</si>
  <si>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</si>
  <si>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</si>
  <si>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</si>
  <si>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</si>
  <si>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</si>
  <si>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</si>
  <si>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</si>
  <si>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</si>
  <si>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</si>
  <si>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</si>
  <si>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</si>
  <si>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</si>
  <si>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</si>
  <si>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</si>
  <si>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</si>
  <si>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</si>
  <si>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</si>
  <si>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</si>
  <si>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</si>
  <si>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</si>
  <si>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</si>
  <si>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</si>
  <si>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</si>
  <si>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</si>
  <si>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</si>
  <si>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</si>
  <si>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</si>
  <si>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</si>
  <si>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</si>
  <si>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</si>
  <si>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</si>
  <si>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</si>
  <si>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</si>
  <si>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</si>
  <si>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</si>
  <si>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</si>
  <si>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</si>
  <si>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</si>
  <si>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</si>
  <si>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</si>
  <si>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</si>
  <si>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</si>
  <si>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</si>
  <si>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</si>
  <si>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</si>
  <si>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</si>
  <si>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</si>
  <si>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</si>
  <si>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</si>
  <si>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</si>
  <si>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</si>
  <si>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</si>
  <si>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</si>
  <si>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</si>
  <si>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</si>
  <si>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</si>
  <si>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</si>
  <si>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</si>
  <si>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</si>
  <si>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</si>
  <si>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</si>
  <si>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</si>
  <si>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</si>
  <si>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</si>
  <si>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</si>
  <si>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</si>
  <si>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</si>
  <si>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</si>
  <si>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</si>
  <si>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</si>
  <si>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</si>
  <si>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</si>
  <si>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</si>
  <si>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</si>
  <si>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</si>
  <si>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</si>
  <si>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</si>
  <si>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</si>
  <si>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</si>
  <si>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</si>
  <si>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</si>
  <si>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</si>
  <si>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</si>
  <si>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</si>
  <si>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</si>
  <si>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</si>
  <si>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</si>
  <si>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</si>
  <si>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</si>
  <si>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</si>
  <si>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</si>
  <si>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</si>
  <si>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</si>
  <si>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</si>
  <si>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</si>
  <si>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</si>
  <si>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</si>
  <si>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</si>
  <si>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</si>
  <si>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</si>
  <si>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</si>
  <si>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</si>
  <si>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</si>
  <si>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</si>
  <si>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</si>
  <si>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</si>
  <si>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</si>
  <si>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</si>
  <si>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</si>
  <si>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</si>
  <si>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</si>
  <si>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</si>
  <si>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</si>
  <si>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</si>
  <si>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</si>
  <si>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</si>
  <si>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</si>
  <si>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</si>
  <si>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</si>
  <si>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</si>
  <si>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</si>
  <si>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</si>
  <si>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</si>
  <si>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</si>
  <si>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</si>
  <si>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</si>
  <si>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</si>
  <si>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</si>
  <si>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</si>
  <si>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</si>
  <si>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</si>
  <si>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</si>
  <si>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</si>
  <si>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</si>
  <si>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</si>
  <si>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</si>
  <si>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</si>
  <si>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</si>
  <si>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</si>
  <si>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</si>
  <si>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</si>
  <si>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</si>
  <si>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</si>
  <si>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</si>
  <si>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</si>
  <si>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</si>
  <si>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</si>
  <si>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</si>
  <si>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</si>
  <si>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</si>
  <si>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</si>
  <si>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</si>
  <si>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</si>
  <si>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</si>
  <si>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</si>
  <si>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</si>
  <si>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</si>
  <si>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</si>
  <si>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</si>
  <si>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</si>
  <si>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</si>
  <si>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</si>
  <si>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</si>
  <si>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</si>
  <si>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</si>
  <si>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</si>
  <si>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</si>
  <si>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</si>
  <si>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</si>
  <si>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</si>
  <si>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</si>
  <si>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</si>
  <si>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</si>
  <si>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</si>
  <si>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</si>
  <si>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</si>
  <si>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</si>
  <si>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</si>
  <si>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</si>
  <si>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</si>
  <si>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</si>
  <si>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</si>
  <si>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</si>
  <si>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</si>
  <si>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</si>
  <si>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</si>
  <si>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</si>
  <si>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</si>
  <si>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</si>
  <si>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</si>
  <si>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</si>
  <si>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</si>
  <si>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</si>
  <si>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</si>
  <si>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</si>
  <si>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</si>
  <si>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</si>
  <si>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</si>
  <si>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</si>
  <si>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</si>
  <si>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</si>
  <si>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</si>
  <si>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</si>
  <si>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</si>
  <si>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</si>
  <si>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</si>
  <si>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</si>
  <si>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</si>
  <si>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</si>
  <si>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</si>
  <si>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</si>
  <si>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</si>
  <si>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</si>
  <si>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</si>
  <si>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</si>
  <si>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</si>
  <si>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</si>
  <si>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</si>
  <si>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</si>
  <si>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</si>
  <si>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</si>
  <si>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</si>
  <si>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</si>
  <si>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</si>
  <si>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</si>
  <si>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</si>
  <si>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</si>
  <si>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</si>
  <si>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</si>
  <si>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</si>
  <si>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</si>
  <si>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</si>
  <si>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</si>
  <si>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</si>
  <si>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</si>
  <si>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</si>
  <si>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</si>
  <si>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</si>
  <si>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</si>
  <si>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</si>
  <si>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</si>
  <si>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</si>
  <si>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</si>
  <si>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</si>
  <si>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</si>
  <si>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</si>
  <si>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</si>
  <si>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</si>
  <si>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</si>
  <si>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</si>
  <si>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</si>
  <si>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</si>
  <si>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</si>
  <si>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</si>
  <si>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</si>
  <si>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</si>
  <si>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</si>
  <si>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</si>
  <si>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</si>
  <si>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</si>
  <si>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</si>
  <si>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</si>
  <si>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</si>
  <si>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</si>
  <si>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</si>
  <si>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</si>
  <si>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</si>
  <si>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</si>
  <si>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</si>
  <si>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</si>
  <si>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</si>
  <si>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</si>
  <si>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</si>
  <si>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</si>
  <si>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</si>
  <si>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</si>
  <si>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</si>
  <si>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</si>
  <si>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</si>
  <si>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</si>
  <si>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</si>
  <si>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</si>
  <si>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</si>
  <si>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</si>
  <si>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</si>
  <si>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</si>
  <si>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</si>
  <si>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</si>
  <si>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</si>
  <si>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</si>
  <si>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</si>
  <si>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</si>
  <si>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</si>
  <si>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</si>
  <si>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</si>
  <si>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</si>
  <si>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</si>
  <si>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</si>
  <si>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</si>
  <si>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</si>
  <si>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</si>
  <si>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</si>
  <si>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</si>
  <si>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</si>
  <si>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</si>
  <si>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</si>
  <si>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</si>
  <si>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</si>
  <si>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</si>
  <si>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</si>
  <si>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</si>
  <si>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</si>
  <si>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</si>
  <si>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</si>
  <si>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</si>
  <si>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</si>
  <si>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</si>
  <si>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</si>
  <si>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</si>
  <si>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</si>
  <si>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</si>
  <si>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</si>
  <si>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</si>
  <si>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</si>
  <si>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</si>
  <si>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</si>
  <si>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</si>
  <si>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</si>
  <si>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</si>
  <si>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</si>
  <si>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</si>
  <si>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</si>
  <si>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</si>
  <si>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</si>
  <si>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</si>
  <si>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</si>
  <si>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</si>
  <si>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</si>
  <si>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</si>
  <si>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</si>
  <si>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</si>
  <si>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</si>
  <si>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</si>
  <si>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</si>
  <si>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</si>
  <si>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</si>
  <si>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</si>
  <si>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</si>
  <si>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</si>
  <si>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</si>
  <si>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</si>
  <si>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</si>
  <si>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</si>
  <si>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</si>
  <si>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</si>
  <si>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</si>
  <si>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</si>
  <si>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</si>
  <si>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</si>
  <si>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</si>
  <si>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</si>
  <si>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</si>
  <si>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</si>
  <si>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</si>
  <si>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</si>
  <si>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</si>
  <si>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</si>
  <si>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</si>
  <si>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</si>
  <si>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</si>
  <si>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</si>
  <si>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</si>
  <si>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</si>
  <si>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</si>
  <si>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</si>
  <si>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</si>
  <si>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</si>
  <si>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</si>
  <si>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</si>
  <si>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</si>
  <si>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</si>
  <si>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</si>
  <si>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</si>
  <si>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</si>
  <si>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</si>
  <si>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</si>
  <si>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</si>
  <si>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</si>
  <si>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</si>
  <si>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</si>
  <si>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</si>
  <si>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</si>
  <si>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</si>
  <si>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</si>
  <si>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</si>
  <si>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</si>
  <si>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</si>
  <si>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</si>
  <si>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</si>
  <si>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</si>
  <si>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</si>
  <si>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</si>
  <si>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</si>
  <si>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</si>
  <si>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</si>
  <si>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</si>
  <si>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</si>
  <si>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</si>
  <si>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</si>
  <si>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</si>
  <si>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</si>
  <si>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</si>
  <si>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</si>
  <si>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</si>
  <si>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</si>
  <si>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</si>
  <si>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</si>
  <si>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</si>
  <si>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</si>
  <si>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</si>
  <si>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</si>
  <si>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</si>
  <si>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</si>
  <si>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</si>
  <si>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</si>
  <si>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</si>
  <si>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</si>
  <si>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</si>
  <si>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</si>
  <si>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</si>
  <si>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</si>
  <si>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</si>
  <si>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</si>
  <si>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</si>
  <si>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</si>
  <si>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</si>
  <si>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</si>
  <si>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</si>
  <si>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</si>
  <si>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</si>
  <si>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</si>
  <si>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</si>
  <si>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</si>
  <si>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</si>
  <si>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</si>
  <si>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</si>
  <si>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</si>
  <si>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</si>
  <si>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</si>
  <si>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</si>
  <si>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</si>
  <si>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</si>
  <si>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</si>
  <si>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</si>
  <si>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</si>
  <si>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</si>
  <si>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</si>
  <si>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</si>
  <si>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</si>
  <si>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</si>
  <si>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</si>
  <si>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</si>
  <si>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</si>
  <si>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</si>
  <si>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</si>
  <si>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</si>
  <si>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</si>
  <si>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</si>
  <si>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</si>
  <si>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</si>
  <si>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</si>
  <si>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</si>
  <si>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</si>
  <si>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</si>
  <si>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</si>
  <si>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</si>
  <si>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</si>
  <si>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</si>
  <si>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</si>
  <si>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</si>
  <si>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</si>
  <si>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</si>
  <si>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</si>
  <si>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</si>
  <si>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</si>
  <si>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</si>
  <si>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</si>
  <si>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</si>
  <si>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</si>
  <si>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</si>
  <si>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</si>
  <si>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</si>
  <si>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</si>
  <si>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</si>
  <si>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</si>
  <si>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</si>
  <si>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</si>
  <si>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</si>
  <si>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</si>
  <si>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</si>
  <si>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</si>
  <si>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</si>
  <si>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</si>
  <si>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</si>
  <si>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</si>
  <si>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</si>
  <si>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</si>
  <si>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</si>
  <si>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</si>
  <si>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</si>
  <si>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</si>
  <si>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</si>
  <si>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</si>
  <si>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</si>
  <si>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</si>
  <si>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</si>
  <si>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</si>
  <si>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</si>
  <si>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</si>
  <si>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</si>
  <si>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</si>
  <si>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</si>
  <si>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</si>
  <si>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</si>
  <si>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</si>
  <si>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</si>
  <si>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</si>
  <si>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</si>
  <si>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</si>
  <si>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</si>
  <si>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</si>
  <si>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</si>
  <si>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</si>
  <si>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</si>
  <si>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</si>
  <si>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</si>
  <si>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</si>
  <si>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</si>
  <si>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</si>
  <si>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</si>
  <si>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</si>
  <si>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</si>
  <si>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</si>
  <si>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</si>
  <si>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</si>
  <si>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</si>
  <si>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</si>
  <si>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</si>
  <si>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</si>
  <si>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</si>
  <si>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</si>
  <si>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</si>
  <si>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</si>
  <si>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</si>
  <si>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</si>
  <si>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</si>
  <si>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</si>
  <si>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</si>
  <si>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</si>
  <si>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</si>
  <si>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</si>
  <si>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</si>
  <si>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</si>
  <si>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</si>
  <si>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</si>
  <si>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</si>
  <si>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</si>
  <si>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</si>
  <si>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</si>
  <si>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</si>
  <si>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</si>
  <si>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</si>
  <si>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</si>
  <si>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</si>
  <si>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</si>
  <si>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</si>
  <si>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</si>
  <si>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</si>
  <si>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</si>
  <si>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</si>
  <si>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</si>
  <si>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</si>
  <si>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</si>
  <si>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</si>
  <si>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</si>
  <si>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</si>
  <si>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</si>
  <si>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</si>
  <si>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</si>
  <si>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</si>
  <si>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</si>
  <si>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</si>
  <si>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</si>
  <si>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</si>
  <si>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</si>
  <si>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</si>
  <si>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</si>
  <si>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</si>
  <si>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</si>
  <si>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</si>
  <si>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</si>
  <si>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</si>
  <si>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</si>
  <si>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</si>
  <si>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</si>
  <si>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</si>
  <si>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</si>
  <si>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</si>
  <si>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</si>
  <si>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</si>
  <si>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</si>
  <si>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</si>
  <si>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</si>
  <si>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</si>
  <si>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</si>
  <si>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</si>
  <si>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</si>
  <si>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</si>
  <si>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</si>
  <si>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</si>
  <si>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</si>
  <si>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</si>
  <si>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</si>
  <si>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</si>
  <si>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</si>
  <si>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</si>
  <si>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</si>
  <si>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</si>
  <si>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</si>
  <si>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</si>
  <si>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</si>
  <si>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</si>
  <si>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</si>
  <si>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</si>
  <si>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</si>
  <si>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</si>
  <si>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</si>
  <si>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</si>
  <si>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</si>
  <si>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</si>
  <si>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</si>
  <si>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</si>
  <si>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</si>
  <si>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</si>
  <si>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</si>
  <si>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</si>
  <si>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</si>
  <si>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</si>
  <si>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</si>
  <si>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</si>
  <si>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</si>
  <si>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</si>
  <si>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</si>
  <si>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</si>
  <si>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</si>
  <si>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</si>
  <si>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</si>
  <si>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</si>
  <si>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</si>
  <si>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</si>
  <si>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</si>
  <si>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</si>
  <si>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</si>
  <si>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</si>
  <si>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</si>
  <si>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</si>
  <si>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</si>
  <si>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</si>
  <si>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</si>
  <si>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</si>
  <si>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</si>
  <si>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</si>
  <si>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</si>
  <si>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</si>
  <si>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</si>
  <si>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</si>
  <si>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</si>
  <si>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</si>
  <si>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</si>
  <si>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</si>
  <si>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</si>
  <si>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</si>
  <si>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</si>
  <si>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</si>
  <si>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</si>
  <si>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</si>
  <si>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</si>
  <si>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</si>
  <si>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</si>
  <si>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</si>
  <si>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</si>
  <si>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</si>
  <si>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</si>
  <si>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</si>
  <si>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</si>
  <si>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</si>
  <si>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</si>
  <si>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</si>
  <si>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</si>
  <si>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</si>
  <si>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</si>
  <si>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</si>
  <si>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</si>
  <si>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</si>
  <si>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</si>
  <si>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</si>
  <si>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</si>
  <si>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</si>
  <si>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</si>
  <si>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</si>
  <si>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</si>
  <si>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</si>
  <si>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</si>
  <si>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</si>
  <si>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</si>
  <si>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</si>
  <si>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</si>
  <si>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</si>
  <si>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</si>
  <si>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</si>
  <si>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</si>
  <si>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</si>
  <si>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</si>
  <si>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</si>
  <si>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</si>
  <si>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</si>
  <si>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</si>
  <si>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</si>
  <si>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</si>
  <si>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</si>
  <si>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</si>
  <si>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</si>
  <si>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</si>
  <si>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</si>
  <si>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</si>
  <si>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</si>
  <si>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</si>
  <si>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</si>
  <si>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</si>
  <si>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</si>
  <si>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</si>
  <si>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</si>
  <si>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</si>
  <si>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</si>
  <si>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</si>
  <si>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</si>
  <si>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</si>
  <si>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</si>
  <si>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</si>
  <si>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</si>
  <si>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</si>
  <si>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</si>
  <si>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</si>
  <si>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</si>
  <si>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</si>
  <si>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</si>
  <si>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</si>
  <si>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</si>
  <si>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</si>
  <si>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</si>
  <si>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</si>
  <si>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</si>
  <si>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</si>
  <si>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</si>
  <si>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</si>
  <si>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</si>
  <si>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</si>
  <si>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</si>
  <si>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</si>
  <si>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</si>
  <si>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</si>
  <si>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</si>
  <si>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</si>
  <si>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</si>
  <si>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</si>
  <si>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</si>
  <si>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</si>
  <si>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</si>
  <si>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</si>
  <si>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</si>
  <si>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</si>
  <si>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</si>
  <si>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</si>
  <si>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</si>
  <si>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</si>
  <si>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</si>
  <si>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</si>
  <si>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</si>
  <si>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</si>
  <si>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</si>
  <si>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</si>
  <si>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</si>
  <si>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</si>
  <si>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</si>
  <si>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</si>
  <si>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</si>
  <si>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</si>
  <si>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</si>
  <si>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</si>
  <si>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</si>
  <si>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</si>
  <si>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</si>
  <si>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</si>
  <si>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</si>
  <si>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</si>
  <si>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</si>
  <si>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</si>
  <si>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</si>
  <si>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</si>
  <si>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</si>
  <si>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</si>
  <si>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</si>
  <si>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</si>
  <si>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</si>
  <si>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</si>
  <si>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</si>
  <si>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</si>
  <si>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</si>
  <si>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</si>
  <si>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</si>
  <si>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</si>
  <si>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</si>
  <si>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</si>
  <si>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</si>
  <si>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</si>
  <si>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</si>
  <si>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</si>
  <si>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</si>
  <si>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</si>
  <si>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</si>
  <si>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</si>
  <si>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</si>
  <si>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</si>
  <si>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</si>
  <si>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</si>
  <si>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</si>
  <si>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</si>
  <si>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</si>
  <si>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</si>
  <si>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</si>
  <si>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</si>
  <si>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</si>
  <si>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</si>
  <si>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</si>
  <si>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</si>
  <si>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</si>
  <si>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</si>
  <si>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</si>
  <si>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</si>
  <si>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</si>
  <si>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</si>
  <si>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</si>
  <si>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</si>
  <si>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</si>
  <si>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</si>
  <si>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</si>
  <si>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</si>
  <si>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</si>
  <si>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</si>
  <si>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</si>
  <si>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</si>
  <si>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</si>
  <si>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</si>
  <si>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</si>
  <si>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</si>
  <si>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</si>
  <si>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</si>
  <si>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</si>
  <si>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</si>
  <si>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</si>
  <si>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</si>
  <si>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</si>
  <si>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</si>
  <si>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</si>
  <si>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</si>
  <si>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</si>
  <si>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</si>
  <si>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</si>
  <si>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</si>
  <si>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</si>
  <si>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</si>
  <si>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</si>
  <si>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</si>
  <si>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</si>
  <si>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</si>
  <si>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</si>
  <si>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</si>
  <si>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</si>
  <si>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</si>
  <si>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</si>
  <si>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</si>
  <si>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</si>
  <si>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</si>
  <si>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</si>
  <si>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</si>
  <si>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</si>
  <si>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</si>
  <si>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</si>
  <si>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</si>
  <si>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</si>
  <si>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</si>
  <si>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</si>
  <si>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</si>
  <si>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</si>
  <si>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</si>
  <si>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</si>
  <si>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</si>
  <si>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</si>
  <si>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</si>
  <si>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</si>
  <si>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</si>
  <si>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</si>
  <si>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</si>
  <si>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</si>
  <si>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</si>
  <si>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</si>
  <si>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</si>
  <si>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</si>
  <si>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</si>
  <si>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</si>
  <si>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</si>
  <si>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</si>
  <si>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</si>
  <si>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</si>
  <si>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</si>
  <si>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</si>
  <si>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</si>
  <si>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</si>
  <si>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</si>
  <si>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</si>
  <si>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</si>
  <si>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</si>
  <si>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</si>
  <si>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</si>
  <si>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</si>
  <si>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</si>
  <si>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</si>
  <si>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</si>
  <si>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</si>
  <si>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</si>
  <si>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</si>
  <si>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</si>
  <si>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</si>
  <si>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</si>
  <si>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</si>
  <si>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</si>
  <si>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</si>
  <si>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</si>
  <si>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</si>
  <si>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</si>
  <si>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</si>
  <si>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</si>
  <si>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</si>
  <si>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</si>
  <si>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</si>
  <si>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</si>
  <si>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</si>
  <si>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</si>
  <si>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</si>
  <si>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</si>
  <si>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</si>
  <si>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</si>
  <si>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</si>
  <si>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</si>
  <si>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</si>
  <si>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</si>
  <si>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</si>
  <si>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</si>
  <si>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</si>
  <si>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</si>
  <si>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</si>
  <si>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</si>
  <si>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</si>
  <si>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</si>
  <si>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</si>
  <si>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</si>
  <si>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</si>
  <si>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</si>
  <si>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</si>
  <si>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</si>
  <si>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</si>
  <si>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</si>
  <si>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</si>
  <si>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</si>
  <si>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</si>
  <si>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</si>
  <si>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</si>
  <si>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</si>
  <si>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</si>
  <si>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</si>
  <si>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</si>
  <si>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</si>
  <si>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</si>
  <si>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</si>
  <si>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</si>
  <si>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</si>
  <si>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</si>
  <si>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</si>
  <si>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</si>
  <si>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</si>
  <si>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</si>
  <si>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</si>
  <si>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</si>
  <si>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</si>
  <si>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</si>
  <si>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</si>
  <si>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</si>
  <si>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</si>
  <si>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</si>
  <si>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</si>
  <si>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</si>
  <si>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</si>
  <si>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</si>
  <si>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</si>
  <si>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</si>
  <si>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</si>
  <si>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</si>
  <si>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</si>
  <si>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</si>
  <si>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</si>
  <si>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</si>
  <si>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</si>
  <si>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</si>
  <si>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</si>
  <si>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</si>
  <si>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</si>
  <si>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</si>
  <si>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</si>
  <si>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</si>
  <si>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</si>
  <si>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</si>
  <si>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</si>
  <si>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</si>
  <si>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</si>
  <si>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</si>
  <si>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</si>
  <si>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</si>
  <si>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</si>
  <si>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</si>
  <si>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</si>
  <si>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</si>
  <si>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</si>
  <si>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</si>
  <si>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</si>
  <si>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</si>
  <si>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</si>
  <si>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</si>
  <si>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</si>
  <si>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</si>
  <si>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</si>
  <si>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</si>
  <si>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</si>
  <si>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</si>
  <si>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</si>
  <si>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</si>
  <si>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</si>
  <si>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</si>
  <si>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</si>
  <si>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</si>
  <si>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</si>
  <si>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</si>
  <si>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</si>
  <si>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</si>
  <si>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</si>
  <si>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</si>
  <si>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</si>
  <si>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</si>
  <si>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</si>
  <si>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</si>
  <si>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</si>
  <si>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</si>
  <si>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</si>
  <si>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</si>
  <si>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</si>
  <si>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</si>
  <si>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</si>
  <si>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</si>
  <si>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</si>
  <si>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</si>
  <si>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</si>
  <si>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</si>
  <si>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</si>
  <si>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</si>
  <si>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</si>
  <si>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</si>
  <si>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</si>
  <si>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</si>
  <si>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</si>
  <si>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</si>
  <si>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</si>
  <si>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</si>
  <si>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</si>
  <si>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</si>
  <si>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</si>
  <si>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</si>
  <si>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</si>
  <si>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</si>
  <si>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</si>
  <si>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</si>
  <si>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</si>
  <si>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</si>
  <si>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</si>
  <si>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</si>
  <si>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</si>
  <si>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</si>
  <si>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</si>
  <si>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</si>
  <si>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</si>
  <si>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</si>
  <si>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</si>
  <si>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</si>
  <si>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</si>
  <si>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</si>
  <si>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</si>
  <si>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</si>
  <si>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</si>
  <si>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</si>
  <si>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</si>
  <si>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</si>
  <si>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</si>
  <si>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</si>
  <si>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</si>
  <si>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</si>
  <si>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</si>
  <si>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</si>
  <si>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</si>
  <si>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</si>
  <si>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</si>
  <si>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</si>
  <si>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</si>
  <si>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</si>
  <si>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</si>
  <si>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</si>
  <si>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</si>
  <si>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</si>
  <si>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</si>
  <si>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</si>
  <si>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</si>
  <si>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</si>
  <si>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</si>
  <si>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</si>
  <si>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</si>
  <si>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</si>
  <si>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</si>
  <si>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</si>
  <si>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</si>
  <si>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</si>
  <si>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</si>
  <si>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</si>
  <si>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</si>
  <si>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</si>
  <si>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</si>
  <si>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</si>
  <si>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</si>
  <si>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</si>
  <si>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</si>
  <si>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</si>
  <si>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</si>
  <si>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</si>
  <si>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</si>
  <si>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</si>
  <si>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</si>
  <si>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</si>
  <si>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</si>
  <si>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</si>
  <si>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</si>
  <si>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</si>
  <si>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</si>
  <si>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</si>
  <si>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</si>
  <si>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</si>
  <si>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</si>
  <si>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</si>
  <si>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</si>
  <si>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</si>
  <si>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</si>
  <si>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</si>
  <si>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</si>
  <si>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</si>
  <si>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</si>
  <si>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</si>
  <si>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</si>
  <si>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</si>
  <si>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</si>
  <si>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</si>
  <si>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</si>
  <si>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</si>
  <si>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</si>
  <si>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</si>
  <si>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</si>
  <si>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</si>
  <si>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</si>
  <si>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</si>
  <si>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</si>
  <si>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</si>
  <si>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</si>
  <si>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</si>
  <si>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</si>
  <si>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</si>
  <si>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</si>
  <si>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</si>
  <si>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</si>
  <si>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</si>
  <si>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</si>
  <si>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</si>
  <si>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</si>
  <si>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</si>
  <si>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</si>
  <si>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</si>
  <si>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</si>
  <si>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</si>
  <si>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</si>
  <si>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</si>
  <si>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</si>
  <si>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</si>
  <si>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</si>
  <si>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</si>
  <si>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</si>
  <si>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</si>
  <si>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</si>
  <si>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</si>
  <si>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</si>
  <si>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</si>
  <si>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</si>
  <si>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</si>
  <si>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</si>
  <si>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</si>
  <si>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</si>
  <si>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</si>
  <si>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</si>
  <si>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</si>
  <si>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</si>
  <si>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</si>
  <si>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</si>
  <si>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</si>
  <si>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</si>
  <si>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</si>
  <si>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</si>
  <si>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</si>
  <si>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</si>
  <si>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</si>
  <si>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</si>
  <si>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</si>
  <si>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</si>
  <si>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</si>
  <si>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</si>
  <si>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</si>
  <si>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</si>
  <si>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</si>
  <si>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</si>
  <si>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</si>
  <si>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</si>
  <si>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</si>
  <si>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</si>
  <si>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</si>
  <si>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</si>
  <si>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</si>
  <si>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</si>
  <si>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</si>
  <si>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</si>
  <si>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</si>
  <si>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</si>
  <si>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</si>
  <si>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</si>
  <si>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</si>
  <si>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</si>
  <si>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</si>
  <si>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</si>
  <si>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</si>
  <si>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</si>
  <si>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</si>
  <si>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</si>
  <si>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</si>
  <si>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</si>
  <si>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</si>
  <si>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</si>
  <si>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</si>
  <si>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</si>
  <si>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</si>
  <si>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</si>
  <si>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</si>
  <si>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</si>
  <si>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</si>
  <si>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</si>
  <si>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</si>
  <si>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</si>
  <si>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</si>
  <si>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</si>
  <si>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</si>
  <si>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</si>
  <si>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</si>
  <si>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</si>
  <si>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</si>
  <si>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</si>
  <si>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</si>
  <si>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</si>
  <si>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</si>
  <si>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</si>
  <si>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</si>
  <si>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</si>
  <si>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</si>
  <si>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</si>
  <si>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</si>
  <si>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</si>
  <si>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</si>
  <si>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</si>
  <si>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</si>
  <si>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</si>
  <si>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</si>
  <si>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</si>
  <si>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</si>
  <si>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</si>
  <si>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</si>
  <si>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</si>
  <si>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</si>
  <si>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</si>
  <si>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</si>
  <si>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</si>
  <si>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</si>
  <si>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</si>
  <si>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</si>
  <si>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</si>
  <si>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</si>
  <si>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</si>
  <si>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</si>
  <si>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</si>
  <si>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</si>
  <si>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</si>
  <si>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</si>
  <si>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</si>
  <si>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</si>
  <si>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</si>
  <si>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</si>
  <si>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</si>
  <si>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</si>
  <si>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</si>
  <si>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</si>
  <si>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</si>
  <si>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</si>
  <si>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</si>
  <si>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</si>
  <si>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</si>
  <si>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</si>
  <si>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</si>
  <si>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</si>
  <si>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</si>
  <si>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</si>
  <si>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</si>
  <si>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</si>
  <si>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</si>
  <si>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</si>
  <si>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</si>
  <si>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</si>
  <si>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</si>
  <si>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</si>
  <si>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</si>
  <si>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</si>
  <si>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</si>
  <si>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</si>
  <si>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</si>
  <si>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</si>
  <si>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</si>
  <si>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</si>
  <si>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</si>
  <si>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</si>
  <si>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</si>
  <si>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</si>
  <si>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</si>
  <si>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</si>
  <si>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</si>
  <si>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</si>
  <si>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</si>
  <si>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</si>
  <si>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</si>
  <si>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</si>
  <si>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</si>
  <si>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</si>
  <si>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</si>
  <si>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</si>
  <si>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</si>
  <si>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</si>
  <si>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</si>
  <si>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</si>
  <si>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</si>
  <si>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</si>
  <si>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</si>
  <si>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</si>
  <si>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</si>
  <si>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</si>
  <si>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</si>
  <si>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</si>
  <si>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</si>
  <si>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</si>
  <si>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</si>
  <si>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</si>
  <si>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</si>
  <si>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</si>
  <si>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</si>
  <si>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</si>
  <si>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</si>
  <si>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</si>
  <si>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</si>
  <si>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</si>
  <si>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</si>
  <si>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</si>
  <si>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</si>
  <si>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</si>
  <si>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</si>
  <si>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</si>
  <si>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</si>
  <si>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</si>
  <si>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</si>
  <si>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</si>
  <si>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</si>
  <si>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</si>
  <si>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</si>
  <si>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</si>
  <si>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</si>
  <si>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</si>
  <si>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</si>
  <si>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</si>
  <si>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</si>
  <si>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</si>
  <si>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</si>
  <si>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</si>
  <si>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</si>
  <si>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</si>
  <si>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</si>
  <si>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</si>
  <si>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</si>
  <si>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</si>
  <si>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</si>
  <si>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</si>
  <si>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</si>
  <si>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</si>
  <si>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</si>
  <si>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</si>
  <si>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</si>
  <si>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</si>
  <si>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</si>
  <si>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</si>
  <si>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</si>
  <si>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</si>
  <si>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</si>
  <si>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</si>
  <si>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</si>
  <si>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</si>
  <si>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</si>
  <si>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</si>
  <si>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</si>
  <si>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</si>
  <si>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</si>
  <si>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</si>
  <si>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</si>
  <si>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</si>
  <si>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</si>
  <si>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</si>
  <si>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</si>
  <si>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</si>
  <si>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</si>
  <si>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</si>
  <si>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</si>
  <si>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</si>
  <si>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</si>
  <si>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</si>
  <si>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</si>
  <si>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</si>
  <si>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</si>
  <si>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</si>
  <si>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</si>
  <si>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</si>
  <si>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</si>
  <si>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</si>
  <si>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</si>
  <si>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</si>
  <si>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</si>
  <si>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</si>
  <si>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</si>
  <si>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</si>
  <si>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</si>
  <si>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</si>
  <si>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</si>
  <si>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</si>
  <si>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</si>
  <si>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</si>
  <si>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</si>
  <si>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</si>
  <si>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</si>
  <si>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</si>
  <si>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</si>
  <si>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</si>
  <si>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</si>
  <si>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</si>
  <si>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</si>
  <si>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</si>
  <si>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</si>
  <si>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</si>
  <si>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</si>
  <si>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</si>
  <si>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</si>
  <si>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</si>
  <si>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</si>
  <si>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</si>
  <si>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</si>
  <si>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</si>
  <si>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</si>
  <si>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</si>
  <si>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</si>
  <si>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</si>
  <si>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</si>
  <si>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</si>
  <si>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</si>
  <si>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</si>
  <si>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</si>
  <si>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</si>
  <si>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</si>
  <si>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</si>
  <si>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</si>
  <si>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</si>
  <si>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</si>
  <si>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</si>
  <si>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</si>
  <si>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</si>
  <si>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</si>
  <si>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</si>
  <si>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</si>
  <si>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</si>
  <si>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</si>
  <si>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</si>
  <si>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</si>
  <si>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</si>
  <si>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</si>
  <si>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</si>
  <si>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</si>
  <si>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</si>
  <si>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</si>
  <si>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</si>
  <si>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</si>
  <si>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</si>
  <si>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</si>
  <si>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</si>
  <si>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</si>
  <si>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</si>
  <si>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</si>
  <si>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</si>
  <si>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</si>
  <si>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</si>
  <si>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</si>
  <si>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</si>
  <si>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</si>
  <si>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</si>
  <si>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</si>
  <si>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</si>
  <si>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</si>
  <si>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</si>
  <si>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</si>
  <si>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</si>
  <si>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</si>
  <si>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</si>
  <si>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</si>
  <si>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</si>
  <si>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</si>
  <si>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</si>
  <si>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</si>
  <si>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</si>
  <si>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</si>
  <si>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</si>
  <si>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</si>
  <si>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</si>
  <si>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</si>
  <si>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</si>
  <si>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</si>
  <si>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</si>
  <si>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</si>
  <si>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</si>
  <si>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</si>
  <si>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</si>
  <si>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</si>
  <si>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</si>
  <si>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</si>
  <si>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</si>
  <si>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</si>
  <si>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</si>
  <si>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</si>
  <si>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</si>
  <si>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</si>
  <si>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</si>
  <si>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</si>
  <si>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</si>
  <si>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</si>
  <si>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</si>
  <si>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</si>
  <si>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</si>
  <si>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</si>
  <si>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</si>
  <si>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</si>
  <si>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</si>
  <si>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</si>
  <si>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</si>
  <si>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</si>
  <si>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</si>
  <si>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</si>
  <si>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</si>
  <si>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</si>
  <si>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</si>
  <si>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</si>
  <si>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</si>
  <si>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</si>
  <si>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</si>
  <si>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</si>
  <si>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</si>
  <si>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</si>
  <si>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</si>
  <si>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</si>
  <si>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</si>
  <si>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</si>
  <si>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</si>
  <si>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</si>
  <si>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</si>
  <si>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</si>
  <si>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</si>
  <si>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</si>
  <si>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</si>
  <si>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</si>
  <si>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</si>
  <si>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</si>
  <si>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</si>
  <si>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</si>
  <si>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</si>
  <si>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</si>
  <si>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</si>
  <si>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</si>
  <si>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</si>
  <si>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</si>
  <si>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</si>
  <si>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</si>
  <si>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</si>
  <si>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</si>
  <si>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</si>
  <si>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</si>
  <si>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</si>
  <si>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</si>
  <si>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</si>
  <si>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</si>
  <si>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</si>
  <si>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</si>
  <si>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</si>
  <si>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</si>
  <si>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</si>
  <si>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</si>
  <si>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</si>
  <si>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</si>
  <si>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</si>
  <si>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</si>
  <si>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</si>
  <si>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</si>
  <si>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</si>
  <si>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</si>
  <si>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</si>
  <si>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</si>
  <si>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</si>
  <si>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</si>
  <si>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</si>
  <si>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</si>
  <si>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</si>
  <si>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</si>
  <si>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</si>
  <si>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</si>
  <si>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</si>
  <si>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</si>
  <si>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</si>
  <si>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</si>
  <si>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</si>
  <si>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</si>
  <si>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</si>
  <si>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</si>
  <si>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</si>
  <si>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</si>
  <si>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</si>
  <si>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</si>
  <si>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</si>
  <si>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</si>
  <si>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</si>
  <si>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</si>
  <si>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</si>
  <si>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</si>
  <si>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</si>
  <si>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</si>
  <si>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</si>
  <si>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</si>
  <si>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</si>
  <si>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</si>
  <si>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</si>
  <si>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</si>
  <si>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</si>
  <si>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</si>
  <si>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</si>
  <si>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</si>
  <si>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</si>
  <si>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</si>
  <si>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</si>
  <si>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</si>
  <si>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</si>
  <si>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</si>
  <si>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</si>
  <si>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</si>
  <si>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</si>
  <si>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</si>
  <si>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</si>
  <si>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</si>
  <si>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</si>
  <si>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</si>
  <si>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</si>
  <si>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</si>
  <si>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</si>
  <si>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</si>
  <si>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</si>
  <si>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</si>
  <si>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</si>
  <si>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</si>
  <si>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</si>
  <si>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</si>
  <si>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</si>
  <si>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</si>
  <si>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</si>
  <si>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</si>
  <si>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</si>
  <si>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</si>
  <si>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</si>
  <si>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</si>
  <si>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</si>
  <si>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</si>
  <si>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</si>
  <si>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</si>
  <si>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</si>
  <si>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</si>
  <si>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</si>
  <si>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</si>
  <si>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</si>
  <si>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</si>
  <si>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</si>
  <si>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</si>
  <si>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</si>
  <si>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</si>
  <si>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</si>
  <si>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</si>
  <si>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</si>
  <si>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</si>
  <si>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</si>
  <si>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</si>
  <si>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</si>
  <si>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</si>
  <si>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</si>
  <si>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</si>
  <si>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</si>
  <si>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</si>
  <si>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</si>
  <si>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</si>
  <si>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</si>
  <si>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</si>
  <si>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</si>
  <si>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</si>
  <si>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</si>
  <si>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</si>
  <si>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</si>
  <si>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</si>
  <si>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</si>
  <si>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</si>
  <si>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</si>
  <si>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</si>
  <si>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</si>
  <si>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</si>
  <si>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</si>
  <si>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</si>
  <si>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</si>
  <si>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</si>
  <si>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</si>
  <si>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</si>
  <si>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</si>
  <si>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</si>
  <si>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</si>
  <si>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</si>
  <si>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</si>
  <si>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</si>
  <si>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</si>
  <si>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</si>
  <si>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</si>
  <si>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</si>
  <si>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</si>
  <si>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</si>
  <si>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</si>
  <si>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</si>
  <si>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</si>
  <si>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</si>
  <si>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</si>
  <si>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</si>
  <si>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</si>
  <si>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</si>
  <si>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</si>
  <si>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</si>
  <si>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</si>
  <si>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</si>
  <si>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</si>
  <si>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</si>
  <si>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</si>
  <si>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</si>
  <si>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</si>
  <si>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</si>
  <si>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</si>
  <si>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</si>
  <si>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</si>
  <si>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</si>
  <si>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</si>
  <si>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</si>
  <si>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</si>
  <si>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</si>
  <si>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</si>
  <si>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</si>
  <si>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</si>
  <si>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</si>
  <si>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</si>
  <si>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</si>
  <si>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</si>
  <si>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</si>
  <si>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</si>
  <si>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</si>
  <si>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</si>
  <si>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</si>
  <si>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</si>
  <si>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</si>
  <si>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</si>
  <si>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</si>
  <si>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</si>
  <si>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</si>
  <si>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</si>
  <si>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</si>
  <si>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</si>
  <si>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</si>
  <si>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</si>
  <si>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</si>
  <si>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</si>
  <si>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</si>
  <si>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</si>
  <si>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</si>
  <si>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</si>
  <si>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</si>
  <si>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</si>
  <si>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</si>
  <si>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</si>
  <si>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</si>
  <si>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</si>
  <si>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</si>
  <si>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</si>
  <si>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</si>
  <si>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</si>
  <si>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</si>
  <si>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</si>
  <si>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</si>
  <si>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</si>
  <si>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</si>
  <si>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</si>
  <si>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</si>
  <si>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</si>
  <si>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</si>
  <si>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</si>
  <si>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</si>
  <si>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</si>
  <si>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</si>
  <si>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</si>
  <si>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</si>
  <si>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</si>
  <si>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</si>
  <si>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</si>
  <si>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</si>
  <si>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</si>
  <si>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</si>
  <si>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</si>
  <si>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</si>
  <si>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</si>
  <si>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</si>
  <si>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</si>
  <si>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</si>
  <si>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</si>
  <si>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</si>
  <si>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</si>
  <si>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</si>
  <si>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</si>
  <si>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</si>
  <si>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</si>
  <si>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</si>
  <si>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</si>
  <si>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</si>
  <si>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</si>
  <si>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</si>
  <si>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</si>
  <si>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</si>
  <si>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</si>
  <si>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</si>
  <si>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</si>
  <si>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</si>
  <si>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</si>
  <si>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</si>
  <si>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</si>
  <si>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</si>
  <si>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</si>
  <si>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</si>
  <si>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</si>
  <si>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</si>
  <si>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</si>
  <si>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</si>
  <si>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</si>
  <si>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</si>
  <si>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</si>
  <si>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</si>
  <si>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</si>
  <si>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</si>
  <si>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</si>
  <si>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</si>
  <si>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</si>
  <si>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</si>
  <si>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</si>
  <si>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</si>
  <si>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</si>
  <si>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</si>
  <si>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</si>
  <si>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</si>
  <si>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</si>
  <si>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</si>
  <si>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</si>
  <si>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</si>
  <si>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</si>
  <si>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</si>
  <si>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</si>
  <si>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</si>
  <si>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</si>
  <si>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</si>
  <si>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</si>
  <si>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</si>
  <si>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</si>
  <si>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</si>
  <si>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</si>
  <si>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</si>
  <si>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</si>
  <si>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</si>
  <si>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</si>
  <si>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</si>
  <si>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</si>
  <si>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</si>
  <si>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</si>
  <si>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</si>
  <si>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</si>
  <si>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</si>
  <si>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</si>
  <si>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</si>
  <si>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</si>
  <si>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</si>
  <si>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</si>
  <si>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</si>
  <si>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</si>
  <si>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</si>
  <si>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</si>
  <si>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</si>
  <si>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</si>
  <si>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</si>
  <si>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</si>
  <si>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</si>
  <si>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</si>
  <si>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</si>
  <si>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</si>
  <si>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</si>
  <si>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</si>
  <si>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</si>
  <si>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</si>
  <si>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</si>
  <si>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</si>
  <si>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</si>
  <si>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</si>
  <si>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</si>
  <si>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</si>
  <si>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</si>
  <si>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</si>
  <si>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</si>
  <si>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</si>
  <si>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</si>
  <si>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</si>
  <si>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</si>
  <si>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</si>
  <si>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</si>
  <si>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</si>
  <si>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</si>
  <si>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</si>
  <si>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</si>
  <si>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</si>
  <si>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</si>
  <si>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</si>
  <si>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</si>
  <si>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</si>
  <si>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</si>
  <si>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</si>
  <si>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</si>
  <si>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</si>
  <si>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</si>
  <si>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</si>
  <si>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</si>
  <si>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</si>
  <si>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</si>
  <si>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</si>
  <si>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</si>
  <si>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</si>
  <si>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</si>
  <si>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</si>
  <si>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</si>
  <si>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</si>
  <si>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</si>
  <si>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</si>
  <si>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</si>
  <si>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</si>
  <si>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</si>
  <si>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</si>
  <si>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</si>
  <si>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</si>
  <si>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</si>
  <si>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</si>
  <si>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</si>
  <si>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</si>
  <si>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</si>
  <si>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</si>
  <si>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</si>
  <si>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</si>
  <si>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</si>
  <si>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</si>
  <si>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</si>
  <si>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</si>
  <si>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</si>
  <si>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</si>
  <si>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</si>
  <si>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</si>
  <si>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</si>
  <si>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</si>
  <si>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</si>
  <si>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</si>
  <si>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</si>
  <si>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</si>
  <si>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</si>
  <si>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</si>
  <si>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</si>
  <si>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</si>
  <si>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</si>
  <si>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</si>
  <si>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</si>
  <si>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</si>
  <si>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</si>
  <si>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</si>
  <si>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</si>
  <si>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</si>
  <si>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</si>
  <si>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</si>
  <si>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</si>
  <si>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</si>
  <si>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</si>
  <si>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</si>
  <si>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</si>
  <si>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</si>
  <si>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</si>
  <si>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</si>
  <si>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</si>
  <si>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</si>
  <si>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</si>
  <si>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</si>
  <si>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</si>
  <si>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</si>
  <si>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</si>
  <si>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</si>
  <si>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</si>
  <si>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</si>
  <si>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</si>
  <si>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</si>
  <si>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</si>
  <si>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</si>
  <si>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</si>
  <si>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</si>
  <si>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</si>
  <si>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</si>
  <si>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</si>
  <si>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</si>
  <si>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</si>
  <si>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</si>
  <si>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</si>
  <si>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</si>
  <si>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</si>
  <si>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</si>
  <si>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</si>
  <si>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</si>
  <si>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</si>
  <si>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</si>
  <si>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</si>
  <si>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</si>
  <si>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</si>
  <si>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</si>
  <si>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</si>
  <si>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</si>
  <si>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</si>
  <si>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</si>
  <si>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</si>
  <si>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</si>
  <si>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</si>
  <si>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</si>
  <si>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</si>
  <si>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</si>
  <si>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</si>
  <si>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</si>
  <si>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</si>
  <si>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</si>
  <si>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</si>
  <si>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</si>
  <si>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</si>
  <si>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</si>
  <si>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</si>
  <si>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</si>
  <si>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</si>
  <si>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</si>
  <si>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</si>
  <si>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</si>
  <si>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</si>
  <si>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</si>
  <si>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</si>
  <si>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</si>
  <si>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</si>
  <si>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</si>
  <si>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</si>
  <si>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</si>
  <si>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</si>
  <si>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</si>
  <si>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</si>
  <si>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</si>
  <si>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</si>
  <si>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</si>
  <si>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</si>
  <si>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</si>
  <si>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</si>
  <si>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</si>
  <si>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</si>
  <si>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</si>
  <si>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</si>
  <si>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</si>
  <si>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</si>
  <si>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</si>
  <si>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</si>
  <si>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</si>
  <si>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</si>
  <si>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</si>
  <si>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</si>
  <si>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</si>
  <si>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</si>
  <si>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</si>
  <si>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</si>
  <si>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</si>
  <si>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</si>
  <si>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</si>
  <si>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</si>
  <si>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</si>
  <si>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</si>
  <si>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</si>
  <si>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</si>
  <si>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</si>
  <si>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</si>
  <si>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</si>
  <si>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</si>
  <si>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</si>
  <si>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</si>
  <si>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</si>
  <si>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</si>
  <si>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</si>
  <si>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</si>
  <si>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</si>
  <si>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</si>
  <si>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</si>
  <si>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</si>
  <si>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</si>
  <si>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</si>
  <si>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</si>
  <si>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</si>
  <si>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</si>
  <si>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</si>
  <si>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</si>
  <si>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</si>
  <si>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</si>
  <si>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</si>
  <si>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</si>
  <si>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</si>
  <si>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</si>
  <si>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</si>
  <si>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</si>
  <si>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</si>
  <si>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</si>
  <si>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</si>
  <si>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</si>
  <si>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</si>
  <si>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</si>
  <si>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</si>
  <si>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</si>
  <si>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</si>
  <si>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</si>
  <si>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</si>
  <si>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</si>
  <si>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</si>
  <si>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</si>
  <si>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</si>
  <si>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</si>
  <si>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</si>
  <si>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</si>
  <si>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</si>
  <si>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</si>
  <si>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</si>
  <si>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</si>
  <si>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</si>
  <si>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</si>
  <si>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</si>
  <si>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</si>
  <si>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</si>
  <si>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</si>
  <si>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</si>
  <si>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</si>
  <si>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</si>
  <si>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</si>
  <si>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</si>
  <si>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</si>
  <si>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</si>
  <si>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</si>
  <si>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</si>
  <si>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</si>
  <si>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</si>
  <si>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</si>
  <si>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</si>
  <si>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</si>
  <si>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</si>
  <si>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</si>
  <si>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</si>
  <si>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</si>
  <si>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</si>
  <si>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</si>
  <si>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</si>
  <si>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</si>
  <si>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</si>
  <si>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</si>
  <si>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</si>
  <si>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</si>
  <si>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</si>
  <si>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</si>
  <si>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</si>
  <si>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</si>
  <si>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</si>
  <si>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</si>
  <si>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</si>
  <si>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</si>
  <si>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</si>
  <si>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</si>
  <si>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</si>
  <si>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</si>
  <si>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</si>
  <si>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</si>
  <si>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</si>
  <si>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</si>
  <si>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</si>
  <si>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</si>
  <si>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</si>
  <si>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</si>
  <si>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</si>
  <si>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</si>
  <si>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</si>
  <si>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</si>
  <si>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</si>
  <si>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</si>
  <si>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</si>
  <si>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</si>
  <si>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</si>
  <si>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</si>
  <si>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</si>
  <si>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</si>
  <si>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</si>
  <si>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</si>
  <si>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</si>
  <si>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</si>
  <si>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</si>
  <si>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</si>
  <si>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</si>
  <si>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</si>
  <si>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</si>
  <si>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</si>
  <si>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</si>
  <si>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</si>
  <si>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</si>
  <si>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</si>
  <si>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</si>
  <si>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</si>
  <si>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</si>
  <si>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</si>
  <si>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</si>
  <si>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</si>
  <si>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</si>
  <si>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</si>
  <si>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</si>
  <si>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</si>
  <si>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</si>
  <si>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</si>
  <si>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</si>
  <si>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</si>
  <si>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</si>
  <si>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</si>
  <si>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</si>
  <si>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</si>
  <si>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</si>
  <si>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</si>
  <si>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</si>
  <si>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</si>
  <si>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</si>
  <si>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</si>
  <si>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</si>
  <si>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</si>
  <si>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</si>
  <si>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</si>
  <si>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</si>
  <si>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</si>
  <si>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</si>
  <si>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</si>
  <si>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</si>
  <si>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</si>
  <si>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</si>
  <si>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</si>
  <si>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</si>
  <si>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</si>
  <si>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</si>
  <si>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</si>
  <si>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</si>
  <si>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</si>
  <si>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</si>
  <si>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</si>
  <si>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</si>
  <si>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</si>
  <si>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</si>
  <si>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</si>
  <si>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</si>
  <si>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</si>
  <si>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</si>
  <si>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</si>
  <si>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</si>
  <si>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</si>
  <si>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</si>
  <si>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</si>
  <si>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</si>
  <si>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</si>
  <si>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</si>
  <si>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</si>
  <si>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</si>
  <si>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</si>
  <si>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</si>
  <si>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</si>
  <si>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</si>
  <si>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</si>
  <si>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</si>
  <si>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</si>
  <si>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</si>
  <si>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</si>
  <si>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</si>
  <si>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</si>
  <si>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</si>
  <si>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</si>
  <si>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</si>
  <si>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</si>
  <si>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</si>
  <si>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</si>
  <si>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</si>
  <si>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</si>
  <si>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</si>
  <si>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</si>
  <si>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</si>
  <si>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</si>
  <si>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</si>
  <si>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</si>
  <si>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</si>
  <si>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</si>
  <si>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</si>
  <si>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</si>
  <si>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</si>
  <si>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</si>
  <si>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</si>
  <si>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</si>
  <si>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</si>
  <si>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</si>
  <si>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</si>
  <si>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</si>
  <si>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</si>
  <si>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</si>
  <si>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</si>
  <si>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</si>
  <si>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</si>
  <si>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</si>
  <si>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</si>
  <si>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</si>
  <si>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</si>
  <si>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</si>
  <si>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</si>
  <si>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</si>
  <si>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</si>
  <si>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</si>
  <si>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</si>
  <si>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</si>
  <si>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</si>
  <si>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</si>
  <si>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</si>
  <si>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</si>
  <si>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</si>
  <si>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</si>
  <si>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</si>
  <si>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</si>
  <si>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</si>
  <si>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</si>
  <si>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</si>
  <si>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</si>
  <si>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</si>
  <si>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</si>
  <si>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</si>
  <si>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</si>
  <si>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</si>
  <si>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</si>
  <si>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</si>
  <si>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</si>
  <si>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</si>
  <si>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</si>
  <si>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</si>
  <si>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</si>
  <si>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</si>
  <si>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</si>
  <si>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</si>
  <si>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</si>
  <si>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</si>
  <si>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</si>
  <si>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</si>
  <si>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</si>
  <si>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</si>
  <si>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</si>
  <si>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</si>
  <si>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</si>
  <si>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</si>
  <si>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</si>
  <si>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</si>
  <si>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</si>
  <si>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</si>
  <si>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</si>
  <si>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</si>
  <si>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</si>
  <si>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</si>
  <si>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</si>
  <si>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</si>
  <si>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</si>
  <si>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</si>
  <si>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</si>
  <si>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</si>
  <si>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</si>
  <si>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</si>
  <si>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</si>
  <si>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</si>
  <si>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</si>
  <si>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</si>
  <si>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</si>
  <si>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</si>
  <si>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</si>
  <si>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</si>
  <si>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</si>
  <si>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</si>
  <si>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</si>
  <si>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</si>
  <si>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</si>
  <si>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</si>
  <si>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</si>
  <si>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</si>
  <si>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</si>
  <si>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</si>
  <si>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</si>
  <si>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</si>
  <si>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</si>
  <si>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</si>
  <si>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</si>
  <si>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</si>
  <si>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</si>
  <si>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</si>
  <si>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</si>
  <si>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</si>
  <si>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</si>
  <si>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</si>
  <si>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</si>
  <si>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</si>
  <si>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</si>
  <si>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</si>
  <si>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</si>
  <si>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</si>
  <si>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</si>
  <si>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</si>
  <si>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</si>
  <si>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</si>
  <si>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</si>
  <si>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</si>
  <si>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</si>
  <si>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</si>
  <si>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</si>
  <si>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</si>
  <si>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</si>
  <si>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</si>
  <si>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</si>
  <si>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</si>
  <si>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</si>
  <si>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</si>
  <si>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</si>
  <si>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</si>
  <si>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</si>
  <si>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</si>
  <si>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</si>
  <si>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</si>
  <si>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</si>
  <si>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</si>
  <si>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</si>
  <si>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</si>
  <si>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</si>
  <si>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</si>
  <si>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</si>
  <si>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</si>
  <si>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</si>
  <si>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</si>
  <si>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</si>
  <si>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</si>
  <si>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</si>
  <si>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</si>
  <si>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</si>
  <si>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</si>
  <si>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</si>
  <si>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</si>
  <si>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</si>
  <si>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</si>
  <si>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</si>
  <si>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</si>
  <si>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</si>
  <si>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</si>
  <si>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</si>
  <si>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</si>
  <si>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</si>
  <si>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</si>
  <si>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</si>
  <si>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</si>
  <si>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</si>
  <si>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</si>
  <si>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</si>
  <si>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</si>
  <si>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</si>
  <si>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</si>
  <si>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</si>
  <si>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</si>
  <si>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</si>
  <si>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</si>
  <si>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</si>
  <si>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</si>
  <si>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</si>
  <si>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</si>
  <si>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</si>
  <si>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</si>
  <si>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</si>
  <si>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</si>
  <si>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</si>
  <si>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</si>
  <si>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</si>
  <si>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</si>
  <si>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</si>
  <si>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</si>
  <si>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</si>
  <si>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</si>
  <si>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</si>
  <si>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</si>
  <si>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</si>
  <si>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</si>
  <si>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</si>
  <si>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</si>
  <si>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</si>
  <si>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</si>
  <si>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</si>
  <si>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</si>
  <si>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</si>
  <si>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</si>
  <si>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</si>
  <si>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</si>
  <si>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</si>
  <si>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</si>
  <si>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</si>
  <si>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</si>
  <si>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</si>
  <si>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</si>
  <si>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</si>
  <si>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</si>
  <si>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</si>
  <si>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</si>
  <si>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</si>
  <si>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</si>
  <si>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</si>
  <si>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</si>
  <si>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</si>
  <si>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</si>
  <si>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</si>
  <si>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</si>
  <si>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</si>
  <si>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</si>
  <si>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</si>
  <si>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</si>
  <si>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</si>
  <si>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</si>
  <si>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</si>
  <si>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</si>
  <si>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</si>
  <si>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</si>
  <si>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</si>
  <si>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</si>
  <si>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</si>
  <si>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</si>
  <si>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</si>
  <si>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</si>
  <si>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</si>
  <si>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</si>
  <si>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</si>
  <si>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</si>
  <si>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</si>
  <si>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</si>
  <si>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</si>
  <si>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</si>
  <si>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</si>
  <si>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</si>
  <si>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</si>
  <si>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</si>
  <si>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</si>
  <si>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</si>
  <si>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</si>
  <si>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</si>
  <si>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</si>
  <si>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</si>
  <si>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</si>
  <si>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</si>
  <si>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</si>
  <si>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</si>
  <si>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</si>
  <si>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</si>
  <si>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</si>
  <si>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</si>
  <si>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</si>
  <si>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</si>
  <si>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</si>
  <si>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</si>
  <si>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</si>
  <si>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</si>
  <si>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</si>
  <si>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</si>
  <si>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</si>
  <si>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</si>
  <si>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</si>
  <si>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</si>
  <si>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</si>
  <si>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</si>
  <si>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</si>
  <si>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</si>
  <si>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</si>
  <si>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</si>
  <si>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</si>
  <si>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</si>
  <si>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</si>
  <si>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</si>
  <si>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</si>
  <si>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</si>
  <si>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</si>
  <si>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</si>
  <si>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</si>
  <si>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</si>
  <si>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</si>
  <si>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</si>
  <si>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</si>
  <si>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</si>
  <si>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</si>
  <si>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</si>
  <si>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</si>
  <si>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</si>
  <si>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</si>
  <si>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</si>
  <si>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</si>
  <si>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</si>
  <si>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</si>
  <si>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</si>
  <si>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</si>
  <si>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</si>
  <si>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</si>
  <si>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</si>
  <si>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</si>
  <si>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</si>
  <si>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</si>
  <si>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</si>
  <si>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</si>
  <si>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</si>
  <si>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</si>
  <si>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</si>
  <si>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</si>
  <si>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</si>
  <si>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</si>
  <si>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</si>
  <si>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</si>
  <si>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</si>
  <si>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</si>
  <si>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</si>
  <si>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</si>
  <si>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</si>
  <si>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</si>
  <si>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</si>
  <si>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</si>
  <si>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</si>
  <si>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</si>
  <si>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</si>
  <si>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</si>
  <si>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</si>
  <si>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</si>
  <si>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</si>
  <si>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</si>
  <si>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</si>
  <si>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</si>
  <si>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</si>
  <si>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</si>
  <si>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</si>
  <si>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</si>
  <si>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</si>
  <si>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</si>
  <si>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</si>
  <si>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</si>
  <si>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</si>
  <si>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</si>
  <si>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</si>
  <si>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</si>
  <si>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</si>
  <si>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</si>
  <si>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</si>
  <si>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</si>
  <si>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</si>
  <si>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</si>
  <si>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</si>
  <si>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</si>
  <si>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</si>
  <si>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</si>
  <si>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</si>
  <si>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</si>
  <si>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</si>
  <si>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</si>
  <si>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</si>
  <si>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</si>
  <si>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</si>
  <si>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</si>
  <si>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</si>
  <si>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</si>
  <si>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</si>
  <si>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</si>
  <si>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</si>
  <si>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</si>
  <si>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</si>
  <si>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</si>
  <si>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</si>
  <si>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</si>
  <si>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</si>
  <si>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</si>
  <si>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</si>
  <si>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</si>
  <si>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</si>
  <si>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</si>
  <si>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</si>
  <si>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</si>
  <si>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</si>
  <si>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</si>
  <si>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</si>
  <si>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</si>
  <si>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</si>
  <si>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</si>
  <si>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</si>
  <si>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</si>
  <si>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</si>
  <si>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</si>
  <si>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</si>
  <si>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</si>
  <si>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</si>
  <si>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</si>
  <si>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</si>
  <si>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</si>
  <si>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</si>
  <si>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</si>
  <si>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</si>
  <si>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</si>
  <si>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</si>
  <si>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</si>
  <si>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</si>
  <si>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</si>
  <si>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</si>
  <si>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</si>
  <si>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</si>
  <si>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</si>
  <si>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</si>
  <si>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</si>
  <si>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</si>
  <si>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</si>
  <si>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</si>
  <si>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</si>
  <si>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</si>
  <si>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</si>
  <si>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</si>
  <si>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</si>
  <si>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</si>
  <si>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</si>
  <si>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</si>
  <si>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</si>
  <si>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</si>
  <si>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</si>
  <si>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</si>
  <si>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</si>
  <si>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</si>
  <si>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</si>
  <si>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</si>
  <si>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</si>
  <si>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</si>
  <si>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</si>
  <si>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</si>
  <si>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</si>
  <si>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</si>
  <si>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</si>
  <si>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</si>
  <si>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</si>
  <si>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</si>
  <si>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</si>
  <si>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</si>
  <si>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</si>
  <si>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</si>
  <si>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</si>
  <si>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</si>
  <si>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</si>
  <si>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</si>
  <si>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</si>
  <si>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</si>
  <si>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</si>
  <si>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</si>
  <si>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</si>
  <si>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</si>
  <si>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</si>
  <si>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</si>
  <si>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</si>
  <si>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</si>
  <si>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</si>
  <si>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</si>
  <si>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</si>
  <si>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</si>
  <si>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</si>
  <si>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</si>
  <si>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</si>
  <si>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</si>
  <si>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</si>
  <si>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</si>
  <si>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</si>
  <si>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</si>
  <si>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</si>
  <si>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</si>
  <si>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</si>
  <si>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</si>
  <si>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</si>
  <si>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</si>
  <si>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</si>
  <si>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</si>
  <si>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</si>
  <si>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</si>
  <si>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</si>
  <si>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</si>
  <si>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</si>
  <si>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</si>
  <si>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</si>
  <si>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</si>
  <si>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</si>
  <si>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</si>
  <si>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</si>
  <si>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</si>
  <si>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</si>
  <si>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</si>
  <si>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</si>
  <si>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</si>
  <si>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</si>
  <si>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</si>
  <si>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</si>
  <si>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</si>
  <si>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</si>
  <si>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</si>
  <si>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</si>
  <si>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</si>
  <si>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</si>
  <si>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</si>
  <si>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</si>
  <si>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</si>
  <si>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</si>
  <si>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</si>
  <si>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</si>
  <si>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</si>
  <si>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</si>
  <si>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</si>
  <si>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</si>
  <si>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</si>
  <si>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</si>
  <si>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</si>
  <si>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</si>
  <si>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</si>
  <si>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</si>
  <si>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</si>
  <si>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</si>
  <si>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</si>
  <si>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</si>
  <si>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</si>
  <si>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</si>
  <si>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</si>
  <si>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</si>
  <si>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</si>
  <si>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</si>
  <si>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</si>
  <si>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</si>
  <si>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</si>
  <si>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</si>
  <si>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</si>
  <si>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</si>
  <si>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</si>
  <si>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</si>
  <si>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</si>
  <si>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</si>
  <si>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</si>
  <si>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</si>
  <si>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</si>
  <si>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</si>
  <si>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</si>
  <si>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</si>
  <si>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</si>
  <si>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</si>
  <si>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</si>
  <si>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</si>
  <si>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</si>
  <si>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</si>
  <si>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</si>
  <si>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</si>
  <si>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</si>
  <si>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</si>
  <si>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</si>
  <si>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</si>
  <si>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</si>
  <si>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</si>
  <si>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</si>
  <si>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</si>
  <si>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</si>
  <si>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</si>
  <si>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</si>
  <si>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</si>
  <si>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</si>
  <si>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</si>
  <si>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</si>
  <si>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</si>
  <si>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</si>
  <si>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</si>
  <si>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</si>
  <si>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</si>
  <si>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</si>
  <si>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</si>
  <si>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</si>
  <si>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</si>
  <si>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</si>
  <si>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</si>
  <si>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</si>
  <si>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</si>
  <si>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</si>
  <si>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</si>
  <si>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</si>
  <si>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</si>
  <si>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</si>
  <si>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</si>
  <si>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</si>
  <si>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</si>
  <si>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</si>
  <si>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</si>
  <si>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</si>
  <si>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</si>
  <si>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</si>
  <si>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</si>
  <si>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</si>
  <si>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</si>
  <si>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</si>
  <si>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</si>
  <si>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</si>
  <si>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</si>
  <si>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</si>
  <si>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</si>
  <si>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</si>
  <si>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</si>
  <si>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</si>
  <si>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</si>
  <si>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</si>
  <si>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</si>
  <si>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</si>
  <si>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</si>
  <si>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</si>
  <si>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</si>
  <si>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</si>
  <si>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</si>
  <si>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</si>
  <si>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</si>
  <si>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</si>
  <si>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</si>
  <si>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</si>
  <si>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</si>
  <si>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</si>
  <si>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</si>
  <si>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</si>
  <si>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</si>
  <si>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</si>
  <si>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</si>
  <si>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</si>
  <si>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</si>
  <si>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</si>
  <si>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</si>
  <si>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</si>
  <si>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</si>
  <si>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</si>
  <si>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</si>
  <si>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</si>
  <si>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</si>
  <si>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</si>
  <si>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</si>
  <si>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</si>
  <si>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</si>
  <si>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</si>
  <si>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</si>
  <si>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</si>
  <si>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</si>
  <si>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</si>
  <si>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</si>
  <si>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</si>
  <si>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</si>
  <si>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</si>
  <si>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</si>
  <si>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</si>
  <si>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</si>
  <si>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</si>
  <si>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</si>
  <si>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</si>
  <si>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</si>
  <si>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</si>
  <si>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</si>
  <si>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</si>
  <si>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</si>
  <si>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</si>
  <si>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</si>
  <si>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</si>
  <si>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</si>
  <si>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</si>
  <si>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</si>
  <si>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</si>
  <si>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</si>
  <si>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</si>
  <si>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</si>
  <si>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</si>
  <si>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</si>
  <si>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</si>
  <si>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</si>
  <si>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</si>
  <si>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</si>
  <si>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</si>
  <si>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</si>
  <si>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</si>
  <si>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</si>
  <si>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</si>
  <si>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</si>
  <si>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</si>
  <si>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</si>
  <si>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</si>
  <si>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</si>
  <si>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</si>
  <si>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</si>
  <si>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</si>
  <si>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</si>
  <si>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</si>
  <si>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</si>
  <si>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</si>
  <si>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</si>
  <si>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</si>
  <si>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</si>
  <si>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</si>
  <si>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</si>
  <si>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</si>
  <si>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</si>
  <si>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</si>
  <si>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</si>
  <si>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</si>
  <si>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</si>
  <si>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</si>
  <si>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</si>
  <si>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</si>
  <si>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</si>
  <si>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</si>
  <si>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</si>
  <si>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</si>
  <si>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</si>
  <si>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</si>
  <si>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</si>
  <si>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</si>
  <si>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</si>
  <si>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</si>
  <si>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</si>
  <si>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</si>
  <si>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</si>
  <si>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</si>
  <si>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</si>
  <si>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</si>
  <si>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</si>
  <si>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</si>
  <si>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</si>
  <si>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</si>
  <si>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</si>
  <si>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</si>
  <si>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</si>
  <si>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</si>
  <si>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</si>
  <si>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</si>
  <si>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</si>
  <si>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</si>
  <si>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</si>
  <si>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</si>
  <si>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</si>
  <si>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</si>
  <si>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</si>
  <si>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</si>
  <si>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</si>
  <si>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</si>
  <si>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</si>
  <si>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</si>
  <si>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</si>
  <si>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</si>
  <si>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</si>
  <si>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</si>
  <si>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</si>
  <si>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</si>
  <si>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</si>
  <si>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</si>
  <si>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</si>
  <si>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</si>
  <si>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</si>
  <si>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</si>
  <si>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</si>
  <si>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</si>
  <si>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</si>
  <si>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</si>
  <si>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</si>
  <si>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</si>
  <si>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</si>
  <si>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</si>
  <si>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</si>
  <si>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</si>
  <si>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</si>
  <si>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</si>
  <si>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</si>
  <si>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</si>
  <si>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</si>
  <si>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</si>
  <si>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</si>
  <si>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</si>
  <si>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</si>
  <si>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</si>
  <si>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</si>
  <si>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</si>
  <si>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</si>
  <si>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</si>
  <si>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</si>
  <si>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</si>
  <si>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</si>
  <si>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</si>
  <si>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</si>
  <si>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</si>
  <si>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</si>
  <si>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</si>
  <si>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</si>
  <si>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</si>
  <si>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</si>
  <si>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</si>
  <si>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</si>
  <si>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</si>
  <si>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</si>
  <si>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</si>
  <si>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</si>
  <si>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</si>
  <si>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</si>
  <si>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</si>
  <si>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</si>
  <si>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</si>
  <si>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</si>
  <si>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</si>
  <si>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</si>
  <si>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</si>
  <si>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</si>
  <si>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</si>
  <si>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</si>
  <si>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</si>
  <si>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</si>
  <si>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</si>
  <si>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</si>
  <si>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</si>
  <si>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</si>
  <si>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</si>
  <si>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</si>
  <si>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</si>
  <si>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</si>
  <si>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</si>
  <si>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</si>
  <si>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</si>
  <si>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</si>
  <si>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</si>
  <si>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</si>
  <si>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</si>
  <si>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</si>
  <si>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</si>
  <si>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</si>
  <si>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</si>
  <si>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</si>
  <si>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</si>
  <si>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</si>
  <si>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</si>
  <si>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</si>
  <si>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</si>
  <si>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</si>
  <si>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</si>
  <si>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</si>
  <si>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</si>
  <si>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</si>
  <si>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</si>
  <si>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</si>
  <si>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</si>
  <si>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</si>
  <si>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</si>
  <si>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</si>
  <si>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</si>
  <si>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</si>
  <si>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</si>
  <si>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</si>
  <si>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</si>
  <si>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</si>
  <si>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</si>
  <si>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</si>
  <si>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</si>
  <si>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</si>
  <si>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</si>
  <si>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</si>
  <si>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</si>
  <si>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</si>
  <si>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</si>
  <si>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</si>
  <si>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</si>
  <si>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</si>
  <si>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</si>
  <si>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</si>
  <si>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</si>
  <si>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</si>
  <si>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</si>
  <si>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</si>
  <si>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</si>
  <si>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</si>
  <si>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</si>
  <si>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</si>
  <si>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</si>
  <si>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</si>
  <si>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</si>
  <si>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</si>
  <si>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</si>
  <si>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</si>
  <si>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</si>
  <si>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</si>
  <si>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</si>
  <si>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</si>
  <si>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</si>
  <si>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</si>
  <si>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</si>
  <si>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</si>
  <si>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</si>
  <si>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</si>
  <si>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</si>
  <si>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</si>
  <si>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</si>
  <si>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</si>
  <si>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</si>
  <si>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</si>
  <si>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</si>
  <si>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</si>
  <si>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</si>
  <si>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</si>
  <si>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</si>
  <si>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</si>
  <si>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</si>
  <si>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</si>
  <si>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</si>
  <si>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</si>
  <si>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</si>
  <si>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</si>
  <si>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</si>
  <si>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</si>
  <si>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</si>
  <si>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</si>
  <si>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</si>
  <si>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</si>
  <si>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</si>
  <si>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</si>
  <si>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</si>
  <si>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</si>
  <si>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</si>
  <si>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</si>
  <si>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</si>
  <si>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</si>
  <si>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</si>
  <si>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</si>
  <si>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</si>
  <si>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</si>
  <si>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</si>
  <si>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</si>
  <si>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</si>
  <si>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</si>
  <si>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</si>
  <si>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</si>
  <si>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</si>
  <si>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</si>
  <si>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</si>
  <si>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</si>
  <si>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</si>
  <si>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</si>
  <si>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</si>
  <si>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</si>
  <si>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</si>
  <si>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</si>
  <si>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</si>
  <si>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</si>
  <si>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</si>
  <si>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</si>
  <si>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</si>
  <si>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</si>
  <si>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</si>
  <si>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</si>
  <si>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</si>
  <si>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</si>
  <si>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</si>
  <si>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</si>
  <si>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</si>
  <si>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</si>
  <si>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</si>
  <si>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</si>
  <si>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</si>
  <si>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</si>
  <si>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</si>
  <si>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</si>
  <si>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</si>
  <si>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</si>
  <si>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</si>
  <si>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</si>
  <si>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</si>
  <si>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</si>
  <si>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</si>
  <si>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</si>
  <si>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</si>
  <si>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</si>
  <si>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</si>
  <si>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</si>
  <si>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</si>
  <si>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</si>
  <si>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</si>
  <si>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</si>
  <si>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</si>
  <si>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</si>
  <si>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</si>
  <si>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</si>
  <si>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</si>
  <si>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</si>
  <si>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</si>
  <si>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</si>
  <si>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</si>
  <si>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</si>
  <si>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</si>
  <si>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</si>
  <si>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</si>
  <si>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</si>
  <si>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</si>
  <si>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</si>
  <si>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</si>
  <si>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</si>
  <si>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</si>
  <si>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</si>
  <si>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</si>
  <si>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</si>
  <si>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</si>
  <si>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</si>
  <si>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</si>
  <si>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</si>
  <si>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</si>
  <si>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</si>
  <si>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</si>
  <si>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</si>
  <si>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</si>
  <si>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</si>
  <si>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</si>
  <si>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</si>
  <si>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</si>
  <si>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</si>
  <si>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</si>
  <si>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</si>
  <si>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</si>
  <si>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</si>
  <si>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</si>
  <si>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</si>
  <si>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</si>
  <si>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</si>
  <si>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</si>
  <si>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</si>
  <si>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</si>
  <si>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</si>
  <si>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</si>
  <si>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</si>
  <si>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</si>
  <si>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</si>
  <si>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</si>
  <si>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</si>
  <si>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</si>
  <si>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</si>
  <si>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</si>
  <si>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</si>
  <si>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</si>
  <si>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</si>
  <si>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</si>
  <si>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</si>
  <si>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</si>
  <si>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</si>
  <si>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</si>
  <si>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</si>
  <si>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</si>
  <si>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</si>
  <si>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</si>
  <si>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</si>
  <si>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</si>
  <si>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</si>
  <si>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</si>
  <si>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</si>
  <si>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</si>
  <si>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</si>
  <si>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</si>
  <si>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</si>
  <si>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</si>
  <si>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</si>
  <si>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</si>
  <si>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</si>
  <si>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</si>
  <si>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</si>
  <si>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</si>
  <si>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</si>
  <si>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</si>
  <si>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</si>
  <si>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</si>
  <si>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</si>
  <si>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</si>
  <si>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</si>
  <si>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</si>
  <si>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</si>
  <si>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</si>
  <si>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</si>
  <si>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</si>
  <si>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</si>
  <si>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</si>
  <si>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</si>
  <si>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</si>
  <si>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</si>
  <si>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</si>
  <si>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</si>
  <si>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</si>
  <si>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</si>
  <si>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</si>
  <si>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</si>
  <si>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</si>
  <si>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</si>
  <si>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</si>
  <si>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</si>
  <si>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</si>
  <si>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</si>
  <si>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</si>
  <si>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</si>
  <si>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</si>
  <si>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</si>
  <si>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</si>
  <si>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</si>
  <si>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</si>
  <si>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</si>
  <si>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</si>
  <si>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</si>
  <si>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</si>
  <si>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</si>
  <si>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</si>
  <si>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</si>
  <si>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</si>
  <si>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</si>
  <si>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</si>
  <si>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</si>
  <si>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</si>
  <si>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</si>
  <si>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</si>
  <si>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</si>
  <si>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</si>
  <si>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</si>
  <si>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</si>
  <si>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</si>
  <si>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</si>
  <si>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</si>
  <si>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</si>
  <si>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</si>
  <si>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</si>
  <si>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</si>
  <si>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</si>
  <si>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</si>
  <si>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</si>
  <si>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</si>
  <si>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</si>
  <si>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</si>
  <si>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</si>
  <si>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</si>
  <si>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</si>
  <si>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</si>
  <si>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</si>
  <si>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</si>
  <si>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</si>
  <si>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</si>
  <si>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</si>
  <si>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</si>
  <si>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</si>
  <si>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</si>
  <si>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</si>
  <si>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</si>
  <si>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</si>
  <si>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</si>
  <si>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</si>
  <si>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</si>
  <si>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</si>
  <si>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</si>
  <si>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</si>
  <si>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</si>
  <si>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</si>
  <si>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</si>
  <si>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</si>
  <si>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</si>
  <si>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</si>
  <si>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</si>
  <si>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</si>
  <si>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</si>
  <si>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</si>
  <si>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</si>
  <si>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</si>
  <si>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</si>
  <si>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</si>
  <si>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</si>
  <si>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</si>
  <si>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</si>
  <si>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</si>
  <si>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</si>
  <si>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</si>
  <si>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</si>
  <si>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</si>
  <si>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</si>
  <si>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</si>
  <si>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</si>
  <si>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</si>
  <si>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</si>
  <si>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</si>
  <si>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</si>
  <si>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</si>
  <si>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</si>
  <si>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</si>
  <si>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</si>
  <si>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</si>
  <si>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</si>
  <si>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</si>
  <si>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</si>
  <si>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</si>
  <si>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</si>
  <si>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</si>
  <si>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</si>
  <si>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</si>
  <si>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</si>
  <si>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</si>
  <si>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</si>
  <si>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</si>
  <si>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</si>
  <si>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</si>
  <si>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</si>
  <si>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</si>
  <si>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</si>
  <si>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</si>
  <si>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</si>
  <si>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</si>
  <si>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</si>
  <si>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</si>
  <si>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</si>
  <si>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</si>
  <si>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</si>
  <si>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</si>
  <si>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</si>
  <si>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</si>
  <si>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</si>
  <si>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</si>
  <si>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</si>
  <si>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</si>
  <si>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</si>
  <si>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</si>
  <si>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</si>
  <si>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</si>
  <si>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</si>
  <si>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</si>
  <si>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</si>
  <si>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</si>
  <si>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</si>
  <si>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</si>
  <si>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</si>
  <si>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</si>
  <si>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</si>
  <si>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</si>
  <si>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</si>
  <si>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</si>
  <si>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</si>
  <si>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</si>
  <si>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</si>
  <si>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</si>
  <si>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</si>
  <si>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</si>
  <si>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</si>
  <si>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</si>
  <si>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</si>
  <si>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</si>
  <si>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</si>
  <si>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</si>
  <si>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</si>
  <si>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</si>
  <si>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</si>
  <si>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</si>
  <si>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</si>
  <si>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</si>
  <si>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</si>
  <si>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</si>
  <si>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</si>
  <si>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</si>
  <si>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</si>
  <si>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</si>
  <si>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</si>
  <si>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</si>
  <si>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</si>
  <si>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</si>
  <si>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</si>
  <si>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</si>
  <si>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</si>
  <si>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</si>
  <si>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</si>
  <si>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</si>
  <si>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</si>
  <si>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</si>
  <si>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</si>
  <si>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</si>
  <si>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</si>
  <si>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</si>
  <si>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</si>
  <si>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</si>
  <si>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</si>
  <si>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</si>
  <si>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</si>
  <si>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</si>
  <si>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</si>
  <si>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</si>
  <si>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</si>
  <si>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</si>
  <si>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</si>
  <si>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</si>
  <si>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</si>
  <si>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</si>
  <si>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</si>
  <si>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</si>
  <si>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</si>
  <si>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</si>
  <si>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</si>
  <si>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</si>
  <si>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</si>
  <si>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</si>
  <si>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</si>
  <si>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</si>
  <si>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</si>
  <si>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</si>
  <si>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</si>
  <si>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</si>
  <si>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</si>
  <si>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</si>
  <si>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</si>
  <si>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</si>
  <si>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</si>
  <si>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</si>
  <si>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</si>
  <si>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</si>
  <si>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</si>
  <si>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</si>
  <si>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</si>
  <si>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</si>
  <si>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</si>
  <si>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</si>
  <si>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</si>
  <si>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</si>
  <si>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</si>
  <si>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</si>
  <si>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</si>
  <si>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</si>
  <si>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</si>
  <si>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</si>
  <si>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</si>
  <si>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</si>
  <si>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</si>
  <si>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</si>
  <si>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</si>
  <si>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</si>
  <si>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</si>
  <si>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</si>
  <si>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</si>
  <si>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</si>
  <si>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</si>
  <si>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</si>
  <si>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</si>
  <si>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</si>
  <si>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</si>
  <si>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</si>
  <si>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</si>
  <si>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</si>
  <si>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</si>
  <si>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</si>
  <si>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</si>
  <si>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</si>
  <si>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</si>
  <si>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</si>
  <si>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</si>
  <si>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</si>
  <si>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</si>
  <si>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</si>
  <si>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</si>
  <si>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</si>
  <si>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</si>
  <si>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</si>
  <si>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</si>
  <si>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</si>
  <si>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</si>
  <si>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</si>
  <si>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</si>
  <si>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</si>
  <si>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</si>
  <si>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</si>
  <si>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</si>
  <si>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</si>
  <si>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</si>
  <si>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</si>
  <si>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</si>
  <si>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</si>
  <si>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</si>
  <si>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</si>
  <si>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</si>
  <si>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</si>
  <si>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</si>
  <si>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</si>
  <si>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</si>
  <si>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</si>
  <si>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</si>
  <si>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</si>
  <si>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</si>
  <si>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</si>
  <si>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</si>
  <si>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</si>
  <si>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</si>
  <si>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</si>
  <si>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</si>
  <si>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</si>
  <si>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</si>
  <si>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</si>
  <si>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</si>
  <si>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</si>
  <si>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</si>
  <si>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</si>
  <si>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</si>
  <si>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</si>
  <si>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</si>
  <si>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</si>
  <si>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</si>
  <si>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</si>
  <si>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</si>
  <si>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</si>
  <si>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</si>
  <si>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</si>
  <si>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</si>
  <si>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</si>
  <si>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</si>
  <si>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</si>
  <si>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</si>
  <si>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</si>
  <si>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</si>
  <si>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</si>
  <si>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</si>
  <si>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</si>
  <si>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</si>
  <si>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</si>
  <si>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</si>
  <si>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</si>
  <si>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</si>
  <si>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</si>
  <si>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</si>
  <si>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</si>
  <si>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</si>
  <si>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</si>
  <si>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</si>
  <si>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</si>
  <si>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</si>
  <si>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</si>
  <si>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</si>
  <si>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</si>
  <si>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</si>
  <si>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</si>
  <si>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</si>
  <si>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</si>
  <si>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</si>
  <si>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</si>
  <si>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</si>
  <si>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</si>
  <si>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</si>
  <si>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</si>
  <si>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</si>
  <si>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</si>
  <si>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</si>
  <si>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</si>
  <si>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</si>
  <si>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</si>
  <si>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</si>
  <si>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</si>
  <si>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</si>
  <si>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</si>
  <si>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</si>
  <si>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</si>
  <si>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</si>
  <si>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</si>
  <si>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</si>
  <si>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</si>
  <si>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</si>
  <si>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</si>
  <si>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</si>
  <si>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</si>
  <si>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</si>
  <si>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</si>
  <si>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</si>
  <si>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</si>
  <si>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</si>
  <si>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</si>
  <si>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</si>
  <si>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</si>
  <si>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</si>
  <si>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</si>
  <si>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</si>
  <si>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</si>
  <si>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</si>
  <si>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</si>
  <si>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</si>
  <si>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</si>
  <si>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</si>
  <si>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</si>
  <si>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</si>
  <si>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</si>
  <si>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</si>
  <si>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</si>
  <si>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</si>
  <si>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</si>
  <si>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</si>
  <si>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</si>
  <si>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</si>
  <si>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</si>
  <si>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</si>
  <si>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</si>
  <si>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</si>
  <si>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</si>
  <si>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</si>
  <si>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</si>
  <si>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</si>
  <si>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</si>
  <si>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</si>
  <si>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</si>
  <si>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</si>
  <si>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</si>
  <si>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</si>
  <si>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</si>
  <si>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</si>
  <si>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</si>
  <si>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</si>
  <si>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</si>
  <si>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</si>
  <si>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</si>
  <si>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</si>
  <si>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</si>
  <si>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</si>
  <si>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</si>
  <si>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</si>
  <si>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</si>
  <si>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</si>
  <si>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</si>
  <si>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</si>
  <si>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</si>
  <si>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</si>
  <si>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</si>
  <si>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</si>
  <si>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</si>
  <si>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</si>
  <si>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</si>
  <si>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</si>
  <si>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</si>
  <si>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</si>
  <si>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</si>
  <si>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</si>
  <si>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</si>
  <si>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</si>
  <si>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</si>
  <si>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</si>
  <si>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</si>
  <si>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</si>
  <si>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</si>
  <si>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</si>
  <si>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</si>
  <si>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</si>
  <si>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</si>
  <si>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</si>
  <si>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</si>
  <si>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</si>
  <si>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</si>
  <si>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</si>
  <si>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</si>
  <si>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</si>
  <si>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</si>
  <si>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</si>
  <si>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</si>
  <si>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</si>
  <si>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</si>
  <si>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</si>
  <si>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</si>
  <si>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</si>
  <si>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</si>
  <si>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</si>
  <si>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</si>
  <si>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</si>
  <si>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</si>
  <si>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</si>
  <si>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</si>
  <si>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</si>
  <si>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</si>
  <si>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</si>
  <si>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</si>
  <si>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</si>
  <si>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</si>
  <si>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</si>
  <si>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</si>
  <si>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</si>
  <si>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</si>
  <si>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</si>
  <si>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</si>
  <si>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</si>
  <si>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</si>
  <si>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</si>
  <si>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</si>
  <si>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</si>
  <si>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</si>
  <si>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</si>
  <si>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</si>
  <si>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</si>
  <si>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</si>
  <si>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</si>
  <si>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</si>
  <si>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</si>
  <si>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</si>
  <si>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</si>
  <si>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</si>
  <si>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</si>
  <si>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</si>
  <si>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</si>
  <si>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</si>
  <si>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</si>
  <si>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</si>
  <si>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</si>
  <si>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</si>
  <si>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</si>
  <si>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</si>
  <si>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</si>
  <si>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</si>
  <si>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</si>
  <si>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</si>
  <si>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</si>
  <si>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</si>
  <si>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</si>
  <si>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</si>
  <si>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</si>
  <si>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</si>
  <si>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</si>
  <si>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</si>
  <si>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</si>
  <si>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</si>
  <si>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</si>
  <si>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</si>
  <si>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</si>
  <si>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</si>
  <si>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</si>
  <si>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</si>
  <si>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</si>
  <si>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</si>
  <si>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</si>
  <si>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</si>
  <si>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</si>
  <si>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</si>
  <si>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</si>
  <si>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</si>
  <si>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</si>
  <si>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</si>
  <si>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</si>
  <si>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</si>
  <si>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</si>
  <si>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</si>
  <si>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</si>
  <si>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</si>
  <si>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</si>
  <si>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</si>
  <si>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</si>
  <si>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</si>
  <si>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</si>
  <si>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</si>
  <si>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</si>
  <si>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</si>
  <si>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</si>
  <si>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</si>
  <si>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</si>
  <si>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</si>
  <si>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</si>
  <si>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</si>
  <si>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</si>
  <si>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</si>
  <si>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</si>
  <si>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</si>
  <si>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</si>
  <si>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</si>
  <si>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</si>
  <si>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</si>
  <si>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</si>
  <si>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</si>
  <si>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</si>
  <si>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</si>
  <si>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</si>
  <si>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</si>
  <si>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</si>
  <si>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</si>
  <si>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</si>
  <si>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</si>
  <si>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</si>
  <si>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</si>
  <si>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</si>
  <si>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</si>
  <si>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</si>
  <si>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</si>
  <si>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</si>
  <si>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</si>
  <si>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</si>
  <si>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</si>
  <si>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</si>
  <si>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</si>
  <si>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</si>
  <si>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</si>
  <si>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</si>
  <si>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</si>
  <si>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</si>
  <si>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</si>
  <si>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</si>
  <si>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</si>
  <si>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</si>
  <si>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</si>
  <si>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</si>
  <si>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</si>
  <si>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</si>
  <si>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</si>
  <si>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</si>
  <si>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</si>
  <si>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</si>
  <si>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</si>
  <si>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</si>
  <si>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</si>
  <si>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</si>
  <si>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</si>
  <si>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</si>
  <si>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</si>
  <si>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</si>
  <si>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</si>
  <si>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</si>
  <si>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</si>
  <si>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</si>
  <si>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</si>
  <si>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</si>
  <si>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</si>
  <si>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</si>
  <si>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</si>
  <si>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</si>
  <si>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</si>
  <si>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</si>
  <si>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</si>
  <si>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</si>
  <si>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</si>
  <si>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</si>
  <si>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</si>
  <si>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</si>
  <si>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</si>
  <si>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</si>
  <si>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</si>
  <si>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</si>
  <si>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</si>
  <si>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</si>
  <si>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</si>
  <si>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</si>
  <si>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</si>
  <si>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</si>
  <si>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</si>
  <si>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</si>
  <si>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</si>
  <si>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</si>
  <si>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</si>
  <si>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</si>
  <si>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</si>
  <si>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</si>
  <si>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</si>
  <si>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</si>
  <si>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</si>
  <si>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</si>
  <si>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</si>
  <si>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</si>
  <si>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</si>
  <si>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</si>
  <si>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</si>
  <si>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</si>
  <si>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</si>
  <si>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</si>
  <si>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</si>
  <si>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</si>
  <si>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</si>
  <si>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</si>
  <si>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</si>
  <si>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</si>
  <si>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</si>
  <si>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</si>
  <si>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</si>
  <si>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</si>
  <si>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</si>
  <si>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</si>
  <si>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</si>
  <si>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</si>
  <si>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</si>
  <si>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</si>
  <si>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</si>
  <si>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</si>
  <si>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</si>
  <si>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</si>
  <si>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</si>
  <si>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</si>
  <si>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</si>
  <si>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</si>
  <si>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</si>
  <si>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</si>
  <si>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</si>
  <si>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</si>
  <si>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</si>
  <si>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</si>
  <si>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</si>
  <si>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</si>
  <si>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</si>
  <si>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</si>
  <si>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</si>
  <si>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</si>
  <si>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</si>
  <si>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</si>
  <si>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</si>
  <si>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</si>
  <si>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</si>
  <si>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</si>
  <si>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</si>
  <si>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</si>
  <si>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</si>
  <si>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</si>
  <si>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</si>
  <si>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</si>
  <si>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</si>
  <si>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</si>
  <si>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</si>
  <si>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</si>
  <si>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</si>
  <si>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</si>
  <si>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</si>
  <si>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</si>
  <si>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</si>
  <si>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</si>
  <si>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</si>
  <si>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</si>
  <si>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</si>
  <si>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</si>
  <si>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</si>
  <si>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</si>
  <si>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</si>
  <si>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</si>
  <si>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</si>
  <si>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</si>
  <si>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</si>
  <si>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</si>
  <si>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</si>
  <si>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</si>
  <si>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</si>
  <si>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</si>
  <si>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</si>
  <si>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</si>
  <si>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</si>
  <si>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</si>
  <si>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</si>
  <si>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</si>
  <si>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</si>
  <si>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</si>
  <si>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</si>
  <si>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</si>
  <si>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</si>
  <si>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</si>
  <si>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</si>
  <si>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</si>
  <si>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</si>
  <si>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</si>
  <si>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</si>
  <si>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</si>
  <si>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</si>
  <si>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</si>
  <si>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</si>
  <si>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</si>
  <si>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</si>
  <si>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</si>
  <si>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</si>
  <si>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</si>
  <si>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</si>
  <si>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</si>
  <si>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</si>
  <si>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</si>
  <si>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</si>
  <si>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</si>
  <si>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</si>
  <si>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</si>
  <si>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</si>
  <si>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</si>
  <si>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</si>
  <si>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</si>
  <si>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</si>
  <si>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</si>
  <si>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</si>
  <si>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</si>
  <si>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</si>
  <si>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</si>
  <si>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</si>
  <si>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</si>
  <si>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</si>
  <si>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</si>
  <si>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</si>
  <si>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</si>
  <si>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</si>
  <si>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</si>
  <si>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</si>
  <si>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</si>
  <si>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</si>
  <si>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</si>
  <si>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</si>
  <si>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</si>
  <si>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</si>
  <si>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</si>
  <si>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</si>
  <si>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</si>
  <si>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</si>
  <si>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</si>
  <si>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</si>
  <si>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</si>
  <si>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</si>
  <si>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</si>
  <si>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</si>
  <si>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</si>
  <si>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</si>
  <si>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</si>
  <si>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</si>
  <si>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</si>
  <si>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</si>
  <si>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</si>
  <si>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</si>
  <si>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</si>
  <si>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</si>
  <si>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</si>
  <si>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</si>
  <si>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</si>
  <si>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</si>
  <si>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</si>
  <si>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</si>
  <si>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</si>
  <si>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</si>
  <si>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</si>
  <si>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</si>
  <si>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</si>
  <si>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</si>
  <si>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</si>
  <si>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</si>
  <si>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</si>
  <si>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</si>
  <si>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</si>
  <si>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</si>
  <si>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</si>
  <si>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</si>
  <si>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</si>
  <si>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</si>
  <si>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</si>
  <si>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</si>
  <si>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</si>
  <si>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</si>
  <si>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</si>
  <si>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</si>
  <si>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</si>
  <si>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</si>
  <si>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</si>
  <si>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</si>
  <si>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</si>
  <si>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</si>
  <si>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</si>
  <si>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</si>
  <si>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</si>
  <si>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</si>
  <si>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</si>
  <si>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</si>
  <si>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</si>
  <si>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</si>
  <si>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</si>
  <si>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</si>
  <si>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</si>
  <si>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</si>
  <si>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</si>
  <si>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</si>
  <si>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</si>
  <si>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</si>
  <si>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</si>
  <si>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</si>
  <si>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</si>
  <si>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</si>
  <si>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</si>
  <si>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</si>
  <si>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</si>
  <si>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</si>
  <si>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</si>
  <si>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</si>
  <si>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</si>
  <si>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</si>
  <si>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</si>
  <si>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</si>
  <si>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</si>
  <si>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</si>
  <si>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</si>
  <si>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</si>
  <si>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</si>
  <si>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</si>
  <si>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</si>
  <si>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</si>
  <si>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</si>
  <si>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</si>
  <si>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</si>
  <si>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</si>
  <si>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</si>
  <si>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</si>
  <si>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</si>
  <si>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</si>
  <si>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</si>
  <si>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</si>
  <si>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</si>
  <si>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</si>
  <si>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</si>
  <si>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</si>
  <si>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</si>
  <si>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</si>
  <si>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</si>
  <si>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</si>
  <si>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</si>
  <si>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</si>
  <si>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</si>
  <si>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</si>
  <si>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</si>
  <si>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</si>
  <si>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</si>
  <si>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</si>
  <si>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</si>
  <si>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</si>
  <si>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</si>
  <si>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</si>
  <si>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</si>
  <si>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</si>
  <si>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</si>
  <si>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</si>
  <si>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</si>
  <si>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</si>
  <si>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</si>
  <si>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</si>
  <si>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</si>
  <si>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</si>
  <si>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</si>
  <si>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</si>
  <si>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</si>
  <si>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</si>
  <si>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</si>
  <si>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</si>
  <si>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</si>
  <si>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</si>
  <si>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</si>
  <si>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</si>
  <si>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</si>
  <si>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</si>
  <si>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</si>
  <si>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</si>
  <si>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</si>
  <si>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</si>
  <si>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</si>
  <si>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</si>
  <si>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</si>
  <si>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</si>
  <si>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</si>
  <si>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</si>
  <si>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</si>
  <si>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</si>
  <si>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</si>
  <si>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</si>
  <si>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</si>
  <si>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</si>
  <si>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</si>
  <si>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</si>
  <si>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</si>
  <si>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</si>
  <si>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</si>
  <si>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</si>
  <si>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</si>
  <si>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</si>
  <si>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</si>
  <si>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</si>
  <si>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</si>
  <si>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</si>
  <si>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</si>
  <si>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</si>
  <si>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</si>
  <si>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</si>
  <si>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</si>
  <si>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</si>
  <si>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</si>
  <si>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</si>
  <si>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</si>
  <si>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</si>
  <si>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</si>
  <si>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</si>
  <si>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</si>
  <si>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</si>
  <si>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</si>
  <si>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</si>
  <si>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</si>
  <si>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</si>
  <si>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</si>
  <si>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</si>
  <si>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</si>
  <si>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</si>
  <si>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</si>
  <si>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</si>
  <si>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</si>
  <si>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</si>
  <si>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</si>
  <si>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</si>
  <si>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</si>
  <si>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</si>
  <si>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</si>
  <si>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</si>
  <si>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</si>
  <si>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</si>
  <si>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</si>
  <si>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</si>
  <si>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</si>
  <si>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</si>
  <si>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</si>
  <si>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</si>
  <si>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</si>
  <si>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</si>
  <si>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</si>
  <si>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</si>
  <si>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</si>
  <si>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</si>
  <si>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</si>
  <si>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</si>
  <si>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</si>
  <si>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</si>
  <si>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</si>
  <si>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</si>
  <si>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</si>
  <si>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</si>
  <si>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</si>
  <si>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</si>
  <si>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</si>
  <si>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</si>
  <si>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</si>
  <si>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</si>
  <si>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</si>
  <si>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</si>
  <si>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</si>
  <si>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</si>
  <si>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</si>
  <si>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</si>
  <si>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</si>
  <si>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</si>
  <si>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</si>
  <si>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</si>
  <si>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</si>
  <si>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</si>
  <si>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</si>
  <si>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</si>
  <si>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</si>
  <si>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</si>
  <si>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</si>
  <si>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</si>
  <si>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</si>
  <si>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</si>
  <si>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</si>
  <si>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</si>
  <si>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</si>
  <si>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</si>
  <si>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</si>
  <si>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</si>
  <si>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</si>
  <si>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</si>
  <si>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</si>
  <si>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</si>
  <si>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</si>
  <si>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</si>
  <si>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</si>
  <si>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</si>
  <si>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</si>
  <si>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</si>
  <si>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</si>
  <si>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</si>
  <si>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</si>
  <si>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</si>
  <si>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</si>
  <si>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</si>
  <si>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</si>
  <si>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</si>
  <si>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</si>
  <si>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</si>
  <si>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</si>
  <si>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</si>
  <si>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</si>
  <si>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</si>
  <si>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</si>
  <si>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</si>
  <si>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</si>
  <si>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</si>
  <si>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</si>
  <si>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</si>
  <si>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</si>
  <si>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</si>
  <si>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</si>
  <si>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</si>
  <si>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</si>
  <si>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</si>
  <si>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</si>
  <si>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</si>
  <si>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</si>
  <si>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</si>
  <si>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</si>
  <si>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</si>
  <si>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</si>
  <si>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</si>
  <si>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</si>
  <si>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</si>
  <si>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</si>
  <si>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</si>
  <si>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</si>
  <si>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</si>
  <si>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</si>
  <si>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</si>
  <si>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</si>
  <si>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</si>
  <si>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</si>
  <si>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</si>
  <si>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</si>
  <si>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</si>
  <si>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</si>
  <si>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</si>
  <si>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</si>
  <si>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</si>
  <si>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</si>
  <si>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</si>
  <si>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</si>
  <si>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</si>
  <si>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</si>
  <si>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</si>
  <si>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</si>
  <si>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</si>
  <si>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</si>
  <si>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</si>
  <si>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</si>
  <si>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</si>
  <si>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</si>
  <si>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</si>
  <si>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</si>
  <si>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</si>
  <si>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</si>
  <si>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</si>
  <si>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</si>
  <si>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</si>
  <si>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</si>
  <si>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</si>
  <si>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</si>
  <si>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</si>
  <si>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</si>
  <si>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</si>
  <si>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</si>
  <si>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</si>
  <si>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</si>
  <si>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</si>
  <si>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</si>
  <si>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</si>
  <si>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</si>
  <si>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</si>
  <si>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</si>
  <si>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</si>
  <si>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</si>
  <si>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</si>
  <si>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</si>
  <si>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</si>
  <si>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</si>
  <si>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</si>
  <si>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</si>
  <si>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</si>
  <si>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</si>
  <si>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</si>
  <si>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</si>
  <si>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</si>
  <si>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</si>
  <si>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</si>
  <si>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</si>
  <si>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</si>
  <si>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</si>
  <si>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</si>
  <si>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</si>
  <si>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</si>
  <si>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</si>
  <si>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</si>
  <si>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</si>
  <si>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</si>
  <si>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</si>
  <si>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</si>
  <si>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</si>
  <si>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</si>
  <si>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</si>
  <si>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</si>
  <si>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</si>
  <si>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</si>
  <si>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</si>
  <si>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</si>
  <si>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</si>
  <si>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</si>
  <si>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</si>
  <si>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</si>
  <si>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</si>
  <si>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</si>
  <si>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</si>
  <si>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</si>
  <si>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</si>
  <si>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</si>
  <si>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</si>
  <si>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</si>
  <si>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</si>
  <si>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</si>
  <si>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</si>
  <si>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</si>
  <si>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</si>
  <si>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</si>
  <si>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</si>
  <si>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</si>
  <si>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</si>
  <si>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</si>
  <si>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</si>
  <si>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</si>
  <si>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</si>
  <si>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</si>
  <si>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</si>
  <si>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</si>
  <si>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</si>
  <si>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</si>
  <si>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</si>
  <si>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</si>
  <si>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</si>
  <si>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</si>
  <si>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</si>
  <si>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</si>
  <si>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</si>
  <si>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</si>
  <si>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</si>
  <si>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</si>
  <si>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</si>
  <si>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</si>
  <si>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</si>
  <si>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</si>
  <si>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</si>
  <si>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</si>
  <si>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</si>
  <si>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</si>
  <si>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</si>
  <si>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</si>
  <si>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</si>
  <si>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</si>
  <si>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</si>
  <si>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</si>
  <si>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</si>
  <si>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</si>
  <si>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</si>
  <si>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</si>
  <si>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</si>
  <si>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</si>
  <si>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</si>
  <si>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</si>
  <si>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</si>
  <si>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</si>
  <si>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</si>
  <si>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</si>
  <si>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</si>
  <si>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</si>
  <si>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</si>
  <si>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</si>
  <si>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</si>
  <si>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</si>
  <si>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</si>
  <si>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</si>
  <si>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</si>
  <si>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</si>
  <si>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</si>
  <si>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</si>
  <si>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</si>
  <si>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</si>
  <si>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</si>
  <si>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</si>
  <si>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</si>
  <si>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</si>
  <si>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</si>
  <si>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</si>
  <si>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</si>
  <si>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</si>
  <si>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</si>
  <si>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</si>
  <si>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</si>
  <si>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</si>
  <si>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</si>
  <si>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</si>
  <si>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</si>
  <si>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</si>
  <si>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</si>
  <si>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</si>
  <si>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</si>
  <si>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</si>
  <si>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</si>
  <si>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</si>
  <si>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</si>
  <si>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</si>
  <si>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</si>
  <si>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</si>
  <si>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</si>
  <si>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</si>
  <si>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</si>
  <si>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</si>
  <si>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</si>
  <si>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</si>
  <si>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</si>
  <si>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</si>
  <si>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</si>
  <si>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</si>
  <si>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</si>
  <si>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</si>
  <si>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</si>
  <si>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</si>
  <si>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</si>
  <si>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</si>
  <si>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</si>
  <si>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</si>
  <si>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</si>
  <si>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</si>
  <si>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</si>
  <si>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</si>
  <si>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</si>
  <si>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</si>
  <si>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</si>
  <si>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</si>
  <si>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</si>
  <si>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</si>
  <si>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</si>
  <si>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</si>
  <si>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</si>
  <si>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</si>
  <si>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</si>
  <si>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</si>
  <si>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</si>
  <si>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</si>
  <si>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</si>
  <si>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</si>
  <si>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</si>
  <si>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</si>
  <si>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</si>
  <si>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</si>
  <si>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</si>
  <si>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</si>
  <si>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</si>
  <si>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</si>
  <si>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</si>
  <si>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</si>
  <si>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</si>
  <si>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</si>
  <si>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</si>
  <si>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</si>
  <si>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</si>
  <si>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</si>
  <si>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</si>
  <si>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</si>
  <si>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</si>
  <si>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</si>
  <si>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</si>
  <si>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</si>
  <si>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</si>
  <si>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</si>
  <si>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</si>
  <si>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</si>
  <si>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</si>
  <si>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</si>
  <si>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</si>
  <si>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</si>
  <si>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</si>
  <si>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</si>
  <si>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</si>
  <si>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</si>
  <si>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</si>
  <si>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</si>
  <si>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</si>
  <si>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</si>
  <si>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</si>
  <si>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</si>
  <si>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</si>
  <si>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</si>
  <si>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</si>
  <si>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</si>
  <si>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</si>
  <si>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</si>
  <si>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</si>
  <si>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</si>
  <si>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</si>
  <si>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</si>
  <si>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</si>
  <si>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</si>
  <si>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</si>
  <si>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</si>
  <si>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</si>
  <si>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</si>
  <si>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</si>
  <si>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</si>
  <si>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</si>
  <si>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</si>
  <si>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</si>
  <si>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</si>
  <si>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</si>
  <si>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</si>
  <si>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</si>
  <si>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</si>
  <si>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</si>
  <si>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</si>
  <si>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</si>
  <si>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</si>
  <si>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</si>
  <si>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</si>
  <si>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</si>
  <si>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</si>
  <si>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</si>
  <si>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</si>
  <si>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</si>
  <si>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</si>
  <si>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</si>
  <si>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</si>
  <si>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</si>
  <si>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</si>
  <si>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</si>
  <si>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</si>
  <si>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</si>
  <si>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</si>
  <si>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</si>
  <si>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</si>
  <si>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</si>
  <si>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</si>
  <si>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</si>
  <si>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</si>
  <si>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</si>
  <si>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</si>
  <si>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</si>
  <si>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</si>
  <si>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</si>
  <si>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</si>
  <si>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</si>
  <si>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</si>
  <si>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</si>
  <si>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</si>
  <si>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</si>
  <si>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</si>
  <si>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</si>
  <si>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</si>
  <si>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</si>
  <si>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</si>
  <si>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</si>
  <si>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</si>
  <si>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</si>
  <si>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</si>
  <si>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</si>
  <si>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</si>
  <si>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</si>
  <si>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</si>
  <si>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</si>
  <si>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</si>
  <si>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</si>
  <si>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</si>
  <si>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</si>
  <si>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</si>
  <si>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</si>
  <si>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</si>
  <si>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</si>
  <si>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</si>
  <si>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</si>
  <si>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</si>
  <si>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</si>
  <si>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</si>
  <si>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</si>
  <si>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</si>
  <si>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</si>
  <si>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</si>
  <si>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</si>
  <si>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</si>
  <si>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</si>
  <si>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</si>
  <si>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</si>
  <si>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</si>
  <si>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</si>
  <si>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</si>
  <si>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</si>
  <si>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</si>
  <si>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</si>
  <si>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</si>
  <si>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</si>
  <si>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</si>
  <si>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</si>
  <si>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</si>
  <si>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</si>
  <si>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</si>
  <si>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</si>
  <si>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</si>
  <si>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</si>
  <si>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</si>
  <si>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</si>
  <si>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</si>
  <si>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</si>
  <si>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</si>
  <si>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</si>
  <si>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</si>
  <si>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</si>
  <si>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</si>
  <si>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</si>
  <si>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</si>
  <si>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</si>
  <si>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</si>
  <si>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</si>
  <si>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</si>
  <si>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</si>
  <si>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</si>
  <si>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</si>
  <si>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</si>
  <si>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</si>
  <si>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</si>
  <si>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</si>
  <si>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</si>
  <si>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</si>
  <si>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</si>
  <si>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</si>
  <si>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</si>
  <si>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</si>
  <si>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</si>
  <si>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</si>
  <si>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</si>
  <si>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</si>
  <si>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</si>
  <si>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</si>
  <si>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</si>
  <si>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</si>
  <si>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</si>
  <si>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</si>
  <si>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</si>
  <si>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</si>
  <si>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</si>
  <si>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</si>
  <si>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</si>
  <si>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</si>
  <si>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</si>
  <si>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</si>
  <si>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</si>
  <si>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</si>
  <si>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</si>
  <si>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</si>
  <si>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</si>
  <si>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</si>
  <si>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</si>
  <si>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</si>
  <si>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</si>
  <si>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</si>
  <si>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</si>
  <si>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</si>
  <si>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</si>
  <si>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</si>
  <si>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</si>
  <si>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</si>
  <si>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</si>
  <si>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</si>
  <si>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</si>
  <si>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</si>
  <si>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</si>
  <si>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</si>
  <si>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</si>
  <si>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</si>
  <si>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</si>
  <si>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</si>
  <si>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</si>
  <si>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</si>
  <si>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</si>
  <si>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</si>
  <si>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</si>
  <si>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</si>
  <si>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</si>
  <si>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</si>
  <si>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</si>
  <si>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</si>
  <si>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</si>
  <si>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</si>
  <si>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</si>
  <si>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</si>
  <si>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</si>
  <si>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</si>
  <si>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</si>
  <si>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</si>
  <si>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</si>
  <si>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</si>
  <si>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</si>
  <si>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</si>
  <si>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</si>
  <si>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</si>
  <si>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</si>
  <si>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</si>
  <si>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</si>
  <si>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</si>
  <si>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</si>
  <si>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</si>
  <si>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</si>
  <si>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</si>
  <si>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</si>
  <si>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</si>
  <si>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</si>
  <si>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</si>
  <si>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</si>
  <si>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</si>
  <si>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</si>
  <si>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</si>
  <si>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</si>
  <si>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</si>
  <si>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</si>
  <si>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</si>
  <si>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</si>
  <si>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</si>
  <si>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</si>
  <si>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</si>
  <si>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</si>
  <si>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</si>
  <si>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</si>
  <si>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</si>
  <si>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</si>
  <si>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</si>
  <si>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</si>
  <si>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</si>
  <si>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</si>
  <si>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</si>
  <si>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</si>
  <si>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</si>
  <si>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</si>
  <si>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</si>
  <si>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</si>
  <si>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</si>
  <si>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</si>
  <si>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</si>
  <si>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</si>
  <si>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</si>
  <si>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</si>
  <si>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</si>
  <si>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</si>
  <si>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</si>
  <si>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</si>
  <si>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</si>
  <si>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</si>
  <si>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</si>
  <si>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</si>
  <si>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</si>
  <si>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</si>
  <si>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</si>
  <si>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</si>
  <si>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</si>
  <si>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</si>
  <si>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</si>
  <si>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</si>
  <si>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</si>
  <si>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</si>
  <si>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</si>
  <si>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</si>
  <si>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</si>
  <si>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</si>
  <si>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</si>
  <si>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</si>
  <si>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</si>
  <si>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</si>
  <si>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</si>
  <si>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</si>
  <si>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</si>
  <si>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</si>
  <si>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</si>
  <si>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</si>
  <si>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</si>
  <si>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</si>
  <si>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</si>
  <si>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</si>
  <si>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</si>
  <si>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</si>
  <si>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</si>
  <si>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</si>
  <si>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</si>
  <si>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</si>
  <si>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</si>
  <si>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</si>
  <si>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</si>
  <si>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</si>
  <si>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</si>
  <si>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</si>
  <si>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</si>
  <si>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</si>
  <si>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</si>
  <si>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</si>
  <si>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</si>
  <si>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</si>
  <si>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</si>
  <si>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</si>
  <si>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</si>
  <si>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</si>
  <si>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</si>
  <si>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</si>
  <si>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</si>
  <si>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</si>
  <si>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</si>
  <si>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</si>
  <si>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</si>
  <si>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</si>
  <si>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</si>
  <si>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</si>
  <si>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</si>
  <si>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</si>
  <si>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</si>
  <si>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</si>
  <si>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</si>
  <si>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</si>
  <si>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</si>
  <si>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</si>
  <si>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</si>
  <si>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</si>
  <si>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</si>
  <si>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</si>
  <si>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</si>
  <si>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</si>
  <si>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</si>
  <si>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</si>
  <si>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</si>
  <si>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</si>
  <si>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</si>
  <si>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</si>
  <si>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</si>
  <si>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</si>
  <si>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</si>
  <si>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</si>
  <si>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</si>
  <si>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</si>
  <si>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</si>
  <si>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</si>
  <si>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</si>
  <si>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</si>
  <si>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</si>
  <si>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</si>
  <si>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</si>
  <si>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</si>
  <si>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</si>
  <si>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</si>
  <si>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</si>
  <si>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</si>
  <si>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</si>
  <si>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</si>
  <si>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</si>
  <si>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</si>
  <si>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</si>
  <si>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</si>
  <si>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</si>
  <si>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</si>
  <si>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</si>
  <si>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</si>
  <si>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</si>
  <si>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</si>
  <si>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</si>
  <si>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</si>
  <si>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</si>
  <si>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</si>
  <si>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</si>
  <si>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</si>
  <si>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</si>
  <si>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</si>
  <si>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</si>
  <si>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</si>
  <si>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</si>
  <si>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</si>
  <si>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</si>
  <si>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</si>
  <si>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</si>
  <si>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</si>
  <si>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</si>
  <si>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</si>
  <si>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</si>
  <si>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</si>
  <si>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</si>
  <si>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</si>
  <si>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</si>
  <si>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</si>
  <si>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</si>
  <si>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</si>
  <si>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</si>
  <si>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</si>
  <si>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</si>
  <si>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</si>
  <si>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</si>
  <si>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</si>
  <si>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</si>
  <si>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</si>
  <si>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</si>
  <si>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</si>
  <si>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</si>
  <si>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</si>
  <si>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</si>
  <si>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</si>
  <si>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</si>
  <si>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</si>
  <si>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</si>
  <si>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</si>
  <si>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</si>
  <si>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</si>
  <si>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</si>
  <si>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</si>
  <si>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</si>
  <si>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</si>
  <si>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</si>
  <si>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</si>
  <si>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</si>
  <si>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</si>
  <si>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</si>
  <si>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</si>
  <si>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</si>
  <si>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</si>
  <si>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</si>
  <si>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</si>
  <si>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</si>
  <si>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</si>
  <si>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</si>
  <si>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</si>
  <si>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</si>
  <si>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</si>
  <si>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</si>
  <si>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</si>
  <si>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</si>
  <si>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</si>
  <si>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</si>
  <si>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</si>
  <si>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</si>
  <si>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</si>
  <si>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</si>
  <si>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</si>
  <si>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</si>
  <si>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</si>
  <si>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</si>
  <si>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</si>
  <si>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</si>
  <si>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</si>
  <si>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</si>
  <si>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</si>
  <si>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</si>
  <si>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</si>
  <si>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</si>
  <si>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</si>
  <si>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</si>
  <si>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</si>
  <si>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</si>
  <si>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</si>
  <si>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</si>
  <si>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</si>
  <si>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</si>
  <si>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</si>
  <si>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</si>
  <si>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</si>
  <si>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</si>
  <si>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</si>
  <si>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</si>
  <si>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</si>
  <si>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</si>
  <si>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</si>
  <si>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</si>
  <si>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</si>
  <si>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</si>
  <si>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</si>
  <si>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</si>
  <si>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</si>
  <si>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</si>
  <si>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</si>
  <si>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</si>
  <si>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</si>
  <si>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</si>
  <si>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</si>
  <si>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</si>
  <si>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</si>
  <si>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</si>
  <si>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</si>
  <si>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</si>
  <si>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</si>
  <si>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</si>
  <si>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</si>
  <si>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</si>
  <si>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</si>
  <si>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</si>
  <si>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</si>
  <si>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</si>
  <si>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</si>
  <si>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</si>
  <si>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</si>
  <si>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</si>
  <si>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</si>
  <si>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</si>
  <si>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</si>
  <si>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</si>
  <si>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</si>
  <si>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</si>
  <si>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</si>
  <si>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</si>
  <si>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</si>
  <si>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</si>
  <si>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</si>
  <si>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</si>
  <si>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</si>
  <si>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</si>
  <si>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</si>
  <si>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</si>
  <si>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</si>
  <si>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</si>
  <si>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</si>
  <si>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</si>
  <si>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</si>
  <si>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</si>
  <si>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</si>
  <si>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</si>
  <si>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</si>
  <si>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</si>
  <si>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</si>
  <si>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</si>
  <si>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</si>
  <si>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</si>
  <si>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</si>
  <si>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</si>
  <si>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</si>
  <si>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</si>
  <si>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</si>
  <si>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</si>
  <si>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</si>
  <si>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</si>
  <si>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</si>
  <si>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</si>
  <si>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</si>
  <si>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</si>
  <si>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</si>
  <si>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</si>
  <si>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</si>
  <si>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</si>
  <si>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</si>
  <si>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</si>
  <si>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</si>
  <si>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</si>
  <si>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</si>
  <si>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</si>
  <si>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</si>
  <si>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</si>
  <si>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</si>
  <si>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</si>
  <si>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</si>
  <si>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</si>
  <si>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</si>
  <si>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</si>
  <si>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</si>
  <si>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</si>
  <si>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</si>
  <si>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</si>
  <si>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</si>
  <si>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</si>
  <si>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</si>
  <si>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</si>
  <si>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</si>
  <si>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</si>
  <si>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</si>
  <si>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</si>
  <si>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</si>
  <si>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</si>
  <si>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</si>
  <si>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</si>
  <si>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</si>
  <si>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</si>
  <si>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</si>
  <si>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</si>
  <si>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</si>
  <si>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</si>
  <si>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</si>
  <si>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</si>
  <si>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</si>
  <si>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</si>
  <si>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</si>
  <si>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</si>
  <si>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</si>
  <si>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</si>
  <si>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</si>
  <si>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</si>
  <si>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</si>
  <si>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</si>
  <si>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</si>
  <si>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</si>
  <si>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</si>
  <si>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</si>
  <si>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</si>
  <si>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</si>
  <si>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</si>
  <si>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</si>
  <si>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</si>
  <si>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</si>
  <si>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</si>
  <si>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</si>
  <si>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</si>
  <si>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</si>
  <si>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</si>
  <si>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</si>
  <si>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</si>
  <si>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</si>
  <si>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</si>
  <si>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</si>
  <si>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</si>
  <si>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</si>
  <si>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</si>
  <si>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</si>
  <si>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</si>
  <si>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</si>
  <si>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</si>
  <si>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</si>
  <si>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</si>
  <si>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</si>
  <si>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</si>
  <si>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</si>
  <si>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</si>
  <si>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</si>
  <si>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</si>
  <si>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</si>
  <si>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</si>
  <si>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</si>
  <si>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</si>
  <si>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</si>
  <si>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</si>
  <si>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</si>
  <si>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</si>
  <si>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</si>
  <si>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</si>
  <si>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</si>
  <si>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</si>
  <si>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</si>
  <si>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</si>
  <si>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</si>
  <si>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</si>
  <si>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</si>
  <si>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</si>
  <si>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</si>
  <si>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</si>
  <si>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</si>
  <si>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</si>
  <si>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</si>
  <si>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</si>
  <si>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</si>
  <si>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</si>
  <si>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</si>
  <si>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</si>
  <si>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</si>
  <si>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</si>
  <si>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</si>
  <si>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</si>
  <si>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</si>
  <si>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</si>
  <si>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</si>
  <si>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</si>
  <si>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</si>
  <si>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</si>
  <si>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</si>
  <si>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</si>
  <si>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</si>
  <si>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</si>
  <si>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</si>
  <si>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</si>
  <si>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</si>
  <si>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</si>
  <si>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</si>
  <si>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</si>
  <si>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</si>
  <si>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</si>
  <si>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</si>
  <si>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</si>
  <si>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</si>
  <si>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</si>
  <si>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</si>
  <si>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</si>
  <si>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</si>
  <si>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</si>
  <si>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</si>
  <si>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</si>
  <si>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</si>
  <si>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</si>
  <si>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</si>
  <si>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</si>
  <si>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</si>
  <si>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</si>
  <si>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</si>
  <si>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</si>
  <si>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</si>
  <si>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</si>
  <si>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</si>
  <si>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</si>
  <si>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</si>
  <si>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</si>
  <si>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</si>
  <si>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</si>
  <si>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</si>
  <si>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</si>
  <si>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</si>
  <si>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</si>
  <si>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</si>
  <si>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</si>
  <si>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</si>
  <si>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</si>
  <si>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</si>
  <si>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</si>
  <si>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</si>
  <si>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</si>
  <si>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</si>
  <si>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</si>
  <si>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</si>
  <si>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</si>
  <si>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</si>
  <si>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</si>
  <si>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</si>
  <si>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</si>
  <si>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</si>
  <si>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</si>
  <si>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</si>
  <si>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</si>
  <si>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</si>
  <si>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</si>
  <si>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</si>
  <si>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</si>
  <si>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</si>
  <si>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</si>
  <si>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</si>
  <si>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</si>
  <si>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</si>
  <si>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</si>
  <si>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</si>
  <si>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</si>
  <si>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</si>
  <si>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</si>
  <si>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</si>
  <si>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</si>
  <si>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</si>
  <si>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</si>
  <si>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</si>
  <si>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</si>
  <si>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</si>
  <si>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</si>
  <si>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</si>
  <si>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</si>
  <si>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</si>
  <si>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</si>
  <si>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</si>
  <si>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</si>
  <si>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</si>
  <si>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</si>
  <si>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</si>
  <si>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</si>
  <si>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</si>
  <si>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</si>
  <si>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</si>
  <si>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</si>
  <si>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</si>
  <si>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</si>
  <si>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</si>
  <si>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</si>
  <si>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</si>
  <si>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</si>
  <si>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</si>
  <si>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</si>
  <si>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</si>
  <si>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</si>
  <si>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</si>
  <si>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</si>
  <si>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</si>
  <si>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</si>
  <si>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</si>
  <si>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</si>
  <si>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</si>
  <si>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</si>
  <si>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</si>
  <si>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</si>
  <si>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</si>
  <si>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</si>
  <si>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</si>
  <si>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</si>
  <si>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</si>
  <si>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</si>
  <si>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</si>
  <si>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</si>
  <si>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</si>
  <si>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</si>
  <si>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</si>
  <si>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</si>
  <si>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</si>
  <si>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</si>
  <si>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</si>
  <si>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</si>
  <si>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</si>
  <si>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</si>
  <si>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</si>
  <si>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</si>
  <si>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</si>
  <si>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</si>
  <si>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</si>
  <si>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</si>
  <si>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</si>
  <si>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</si>
  <si>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</si>
  <si>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</si>
  <si>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</si>
  <si>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</si>
  <si>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</si>
  <si>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</si>
  <si>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</si>
  <si>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</si>
  <si>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</si>
  <si>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</si>
  <si>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</si>
  <si>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</si>
  <si>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</si>
  <si>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</si>
  <si>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</si>
  <si>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</si>
  <si>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</si>
  <si>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</si>
  <si>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</si>
  <si>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</si>
  <si>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</si>
  <si>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</si>
  <si>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</si>
  <si>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</si>
  <si>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</si>
  <si>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</si>
  <si>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</si>
  <si>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</si>
  <si>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</si>
  <si>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</si>
  <si>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</si>
  <si>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</si>
  <si>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</si>
  <si>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</si>
  <si>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</si>
  <si>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</si>
  <si>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</si>
  <si>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</si>
  <si>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</si>
  <si>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</si>
  <si>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</si>
  <si>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</si>
  <si>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</si>
  <si>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</si>
  <si>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</si>
  <si>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</si>
  <si>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</si>
  <si>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</si>
  <si>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</si>
  <si>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</si>
  <si>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</si>
  <si>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</si>
  <si>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</si>
  <si>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</si>
  <si>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</si>
  <si>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</si>
  <si>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</si>
  <si>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</si>
  <si>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</si>
  <si>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</si>
  <si>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</si>
  <si>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</si>
  <si>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</si>
  <si>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</si>
  <si>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</si>
  <si>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</si>
  <si>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</si>
  <si>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</si>
  <si>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</si>
  <si>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</si>
  <si>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</si>
  <si>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</si>
  <si>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</si>
  <si>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</si>
  <si>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</si>
  <si>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</si>
  <si>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</si>
  <si>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</si>
  <si>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</si>
  <si>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</si>
  <si>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</si>
  <si>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</si>
  <si>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</si>
  <si>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</si>
  <si>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</si>
  <si>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</si>
  <si>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</si>
  <si>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</si>
  <si>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</si>
  <si>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</si>
  <si>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</si>
  <si>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</si>
  <si>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</si>
  <si>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</si>
  <si>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</si>
  <si>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</si>
  <si>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</si>
  <si>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</si>
  <si>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</si>
  <si>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</si>
  <si>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</si>
  <si>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</si>
  <si>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</si>
  <si>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</si>
  <si>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</si>
  <si>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</si>
  <si>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</si>
  <si>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</si>
  <si>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</si>
  <si>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</si>
  <si>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</si>
  <si>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</si>
  <si>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</si>
  <si>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</si>
  <si>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</si>
  <si>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</si>
  <si>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</si>
  <si>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</si>
  <si>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</si>
  <si>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</si>
  <si>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</si>
  <si>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</si>
  <si>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</si>
  <si>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</si>
  <si>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</si>
  <si>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</si>
  <si>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</si>
  <si>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</si>
  <si>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</si>
  <si>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</si>
  <si>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</si>
  <si>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</si>
  <si>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</si>
  <si>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</si>
  <si>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</si>
  <si>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</si>
  <si>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</si>
  <si>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</si>
  <si>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</si>
  <si>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</si>
  <si>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</si>
  <si>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</si>
  <si>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</si>
  <si>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</si>
  <si>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</si>
  <si>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</si>
  <si>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</si>
  <si>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</si>
  <si>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</si>
  <si>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</si>
  <si>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</si>
  <si>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</si>
  <si>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</si>
  <si>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</si>
  <si>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</si>
  <si>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</si>
  <si>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</si>
  <si>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</si>
  <si>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</si>
  <si>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</si>
  <si>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</si>
  <si>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</si>
  <si>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</si>
  <si>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</si>
  <si>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</si>
  <si>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</si>
  <si>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</si>
  <si>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</si>
  <si>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</si>
  <si>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</si>
  <si>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</si>
  <si>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</si>
  <si>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</si>
  <si>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</si>
  <si>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</si>
  <si>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</si>
  <si>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</si>
  <si>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</si>
  <si>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</si>
  <si>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</si>
  <si>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</si>
  <si>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</si>
  <si>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</si>
  <si>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</si>
  <si>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</si>
  <si>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</si>
  <si>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</si>
  <si>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</si>
  <si>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</si>
  <si>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</si>
  <si>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</si>
  <si>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</si>
  <si>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</si>
  <si>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</si>
  <si>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</si>
  <si>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</si>
  <si>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</si>
  <si>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</si>
  <si>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</si>
  <si>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</si>
  <si>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</si>
  <si>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</si>
  <si>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</si>
  <si>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</si>
  <si>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</si>
  <si>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</si>
  <si>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</si>
  <si>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</si>
  <si>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</si>
  <si>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</si>
  <si>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</si>
  <si>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</si>
  <si>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</si>
  <si>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</si>
  <si>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</si>
  <si>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</si>
  <si>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</si>
  <si>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</si>
  <si>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</si>
  <si>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</si>
  <si>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</si>
  <si>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</si>
  <si>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</si>
  <si>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</si>
  <si>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</si>
  <si>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</si>
  <si>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</si>
  <si>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</si>
  <si>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</si>
  <si>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</si>
  <si>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</si>
  <si>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</si>
  <si>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</si>
  <si>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</si>
  <si>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</si>
  <si>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</si>
  <si>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</si>
  <si>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</si>
  <si>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</si>
  <si>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</si>
  <si>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</si>
  <si>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</si>
  <si>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</si>
  <si>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</si>
  <si>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</si>
  <si>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</si>
  <si>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</si>
  <si>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</si>
  <si>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</si>
  <si>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</si>
  <si>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</si>
  <si>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</si>
  <si>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</si>
  <si>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</si>
  <si>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</si>
  <si>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</si>
  <si>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</si>
  <si>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</si>
  <si>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</si>
  <si>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</si>
  <si>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</si>
  <si>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</si>
  <si>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</si>
  <si>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</si>
  <si>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</si>
  <si>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</si>
  <si>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</si>
  <si>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</si>
  <si>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</si>
  <si>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</si>
  <si>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</si>
  <si>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</si>
  <si>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</si>
  <si>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</si>
  <si>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</si>
  <si>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</si>
  <si>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</si>
  <si>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</si>
  <si>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</si>
  <si>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</si>
  <si>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</si>
  <si>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</si>
  <si>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</si>
  <si>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</si>
  <si>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</si>
  <si>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</si>
  <si>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</si>
  <si>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</si>
  <si>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</si>
  <si>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</si>
  <si>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</si>
  <si>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</si>
  <si>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</si>
  <si>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</si>
  <si>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</si>
  <si>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</si>
  <si>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</si>
  <si>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</si>
  <si>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</si>
  <si>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</si>
  <si>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</si>
  <si>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</si>
  <si>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</si>
  <si>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</si>
  <si>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</si>
  <si>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</si>
  <si>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</si>
  <si>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</si>
  <si>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</si>
  <si>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</si>
  <si>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</si>
  <si>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</si>
  <si>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</si>
  <si>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</si>
  <si>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</si>
  <si>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</si>
  <si>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</si>
  <si>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</si>
  <si>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</si>
  <si>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</si>
  <si>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</si>
  <si>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</si>
  <si>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</si>
  <si>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</si>
  <si>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</si>
  <si>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</si>
  <si>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</si>
  <si>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</si>
  <si>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</si>
  <si>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</si>
  <si>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</si>
  <si>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</si>
  <si>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</si>
  <si>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</si>
  <si>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</si>
  <si>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</si>
  <si>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</si>
  <si>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</si>
  <si>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</si>
  <si>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</si>
  <si>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</si>
  <si>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</si>
  <si>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</si>
  <si>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</si>
  <si>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</si>
  <si>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</si>
  <si>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</si>
  <si>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</si>
  <si>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</si>
  <si>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</si>
  <si>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</si>
  <si>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</si>
  <si>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</si>
  <si>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</si>
  <si>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</si>
  <si>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</si>
  <si>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</si>
  <si>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</si>
  <si>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</si>
  <si>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</si>
  <si>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</si>
  <si>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</si>
  <si>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</si>
  <si>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</si>
  <si>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</si>
  <si>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</si>
  <si>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</si>
  <si>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</si>
  <si>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</si>
  <si>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</si>
  <si>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</si>
  <si>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</si>
  <si>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</si>
  <si>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</si>
  <si>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</si>
  <si>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</si>
  <si>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</si>
  <si>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</si>
  <si>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</si>
  <si>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</si>
  <si>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</si>
  <si>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</si>
  <si>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</si>
  <si>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</si>
  <si>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</si>
  <si>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</si>
  <si>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</si>
  <si>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</si>
  <si>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</si>
  <si>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</si>
  <si>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</si>
  <si>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</si>
  <si>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</si>
  <si>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</si>
  <si>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</si>
  <si>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</si>
  <si>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</si>
  <si>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</si>
  <si>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</si>
  <si>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</si>
  <si>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</si>
  <si>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</si>
  <si>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</si>
  <si>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</si>
  <si>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</si>
  <si>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</si>
  <si>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</si>
  <si>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</si>
  <si>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</si>
  <si>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</si>
  <si>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</si>
  <si>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</si>
  <si>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</si>
  <si>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</si>
  <si>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</si>
  <si>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</si>
  <si>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</si>
  <si>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</si>
  <si>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</si>
  <si>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</si>
  <si>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</si>
  <si>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</si>
  <si>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</si>
  <si>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</si>
  <si>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</si>
  <si>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</si>
  <si>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</si>
  <si>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</si>
  <si>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</si>
  <si>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</si>
  <si>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</si>
  <si>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</si>
  <si>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</si>
  <si>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</si>
  <si>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</si>
  <si>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</si>
  <si>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</si>
  <si>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</si>
  <si>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</si>
  <si>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</si>
  <si>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</si>
  <si>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</si>
  <si>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</si>
  <si>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</si>
  <si>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</si>
  <si>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</si>
  <si>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</si>
  <si>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</si>
  <si>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</si>
  <si>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</si>
  <si>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</si>
  <si>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</si>
  <si>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</si>
  <si>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</si>
  <si>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</si>
  <si>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</si>
  <si>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</si>
  <si>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</si>
  <si>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</si>
  <si>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</si>
  <si>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</si>
  <si>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</si>
  <si>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</si>
  <si>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</si>
  <si>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</si>
  <si>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</si>
  <si>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</si>
  <si>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</si>
  <si>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</si>
  <si>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</si>
  <si>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</si>
  <si>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</si>
  <si>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</si>
  <si>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</si>
  <si>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</si>
  <si>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</si>
  <si>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</si>
  <si>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</si>
  <si>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</si>
  <si>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</si>
  <si>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</si>
  <si>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</si>
  <si>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</si>
  <si>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</si>
  <si>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</si>
  <si>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</si>
  <si>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</si>
  <si>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</si>
  <si>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</si>
  <si>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</si>
  <si>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</si>
  <si>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</si>
  <si>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</si>
  <si>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</si>
  <si>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</si>
  <si>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</si>
  <si>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</si>
  <si>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</si>
  <si>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</si>
  <si>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</si>
  <si>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</si>
  <si>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</si>
  <si>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</si>
  <si>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</si>
  <si>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</si>
  <si>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</si>
  <si>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</si>
  <si>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</si>
  <si>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</si>
  <si>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</si>
  <si>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</si>
  <si>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</si>
  <si>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</si>
  <si>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</si>
  <si>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</si>
  <si>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</si>
  <si>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</si>
  <si>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</si>
  <si>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</si>
  <si>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</si>
  <si>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</si>
  <si>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</si>
  <si>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</si>
  <si>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</si>
  <si>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</si>
  <si>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</si>
  <si>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</si>
  <si>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</si>
  <si>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</si>
  <si>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</si>
  <si>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</si>
  <si>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</si>
  <si>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</si>
  <si>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</si>
  <si>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</si>
  <si>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</si>
  <si>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</si>
  <si>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</si>
  <si>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</si>
  <si>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</si>
  <si>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</si>
  <si>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</si>
  <si>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</si>
  <si>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</si>
  <si>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</si>
  <si>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</si>
  <si>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</si>
  <si>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</si>
  <si>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</si>
  <si>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</si>
  <si>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</si>
  <si>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</si>
  <si>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</si>
  <si>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</si>
  <si>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</si>
  <si>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</si>
  <si>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</si>
  <si>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</si>
  <si>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</si>
  <si>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</si>
  <si>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</si>
  <si>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</si>
  <si>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</si>
  <si>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</si>
  <si>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</si>
  <si>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</si>
  <si>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</si>
  <si>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</si>
  <si>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</si>
  <si>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</si>
  <si>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</si>
  <si>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</si>
  <si>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</si>
  <si>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</si>
  <si>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</si>
  <si>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</si>
  <si>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</si>
  <si>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</si>
  <si>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</si>
  <si>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</si>
  <si>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</si>
  <si>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</si>
  <si>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</si>
  <si>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</si>
  <si>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</si>
  <si>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</si>
  <si>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</si>
  <si>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</si>
  <si>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</si>
  <si>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</si>
  <si>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</si>
  <si>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</si>
  <si>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</si>
  <si>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</si>
  <si>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</si>
  <si>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</si>
  <si>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</si>
  <si>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</si>
  <si>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</si>
  <si>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</si>
  <si>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</si>
  <si>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</si>
  <si>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</si>
  <si>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</si>
  <si>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</si>
  <si>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</si>
  <si>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</si>
  <si>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</si>
  <si>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</si>
  <si>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</si>
  <si>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</si>
  <si>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</si>
  <si>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</si>
  <si>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</si>
  <si>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</si>
  <si>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</si>
  <si>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</si>
  <si>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</si>
  <si>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</si>
  <si>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</si>
  <si>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</si>
  <si>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</si>
  <si>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</si>
  <si>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</si>
  <si>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</si>
  <si>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</si>
  <si>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</si>
  <si>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</si>
  <si>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</si>
  <si>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</si>
  <si>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</si>
  <si>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</si>
  <si>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</si>
  <si>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</si>
  <si>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</si>
  <si>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</si>
  <si>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</si>
  <si>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</si>
  <si>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</si>
  <si>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</si>
  <si>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</si>
  <si>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</si>
  <si>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</si>
  <si>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</si>
  <si>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</si>
  <si>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</si>
  <si>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</si>
  <si>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</si>
  <si>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</si>
  <si>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</si>
  <si>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</si>
  <si>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</si>
  <si>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</si>
  <si>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</si>
  <si>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</si>
  <si>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</si>
  <si>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</si>
  <si>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</si>
  <si>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</si>
  <si>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</si>
  <si>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</si>
  <si>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</si>
  <si>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</si>
  <si>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</si>
  <si>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</si>
  <si>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</si>
  <si>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</si>
  <si>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</si>
  <si>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</si>
  <si>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</si>
  <si>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</si>
  <si>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</si>
  <si>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</si>
  <si>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</si>
  <si>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</si>
  <si>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</si>
  <si>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</si>
  <si>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</si>
  <si>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</si>
  <si>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</si>
  <si>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</si>
  <si>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</si>
  <si>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</si>
  <si>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</si>
  <si>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</si>
  <si>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</si>
  <si>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</si>
  <si>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</si>
  <si>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</si>
  <si>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</si>
  <si>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</si>
  <si>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</si>
  <si>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</si>
  <si>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</si>
  <si>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</si>
  <si>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</si>
  <si>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</si>
  <si>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</si>
  <si>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</si>
  <si>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</si>
  <si>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</si>
  <si>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</si>
  <si>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</si>
  <si>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</si>
  <si>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</si>
  <si>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</si>
  <si>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</si>
  <si>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</si>
  <si>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</si>
  <si>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</si>
  <si>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</si>
  <si>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</si>
  <si>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</si>
  <si>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</si>
  <si>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</si>
  <si>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</si>
  <si>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</si>
  <si>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</si>
  <si>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</si>
  <si>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</si>
  <si>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</si>
  <si>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</si>
  <si>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</si>
  <si>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</si>
  <si>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</si>
  <si>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</si>
  <si>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</si>
  <si>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</si>
  <si>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</si>
  <si>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</si>
  <si>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</si>
  <si>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</si>
  <si>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</si>
  <si>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</si>
  <si>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</si>
  <si>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</si>
  <si>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</si>
  <si>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</si>
  <si>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</si>
  <si>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</si>
  <si>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</si>
  <si>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</si>
  <si>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</si>
  <si>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</si>
  <si>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</si>
  <si>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</si>
  <si>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</si>
  <si>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</si>
  <si>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</si>
  <si>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</si>
  <si>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</si>
  <si>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</si>
  <si>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</si>
  <si>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</si>
  <si>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</si>
  <si>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</si>
  <si>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</si>
  <si>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</si>
  <si>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</si>
  <si>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</si>
  <si>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</si>
  <si>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</si>
  <si>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</si>
  <si>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</si>
  <si>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</si>
  <si>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</si>
  <si>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</si>
  <si>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</si>
  <si>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</si>
  <si>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</si>
  <si>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</si>
  <si>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</si>
  <si>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</si>
  <si>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</si>
  <si>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</si>
  <si>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</si>
  <si>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</si>
  <si>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</si>
  <si>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</si>
  <si>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</si>
  <si>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</si>
  <si>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</si>
  <si>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</si>
  <si>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</si>
  <si>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</si>
  <si>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</si>
  <si>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</si>
  <si>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</si>
  <si>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</si>
  <si>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</si>
  <si>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</si>
  <si>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</si>
  <si>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</si>
  <si>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</si>
  <si>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</si>
  <si>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</si>
  <si>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</si>
  <si>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</si>
  <si>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</si>
  <si>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</si>
  <si>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</si>
  <si>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</si>
  <si>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</si>
  <si>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</si>
  <si>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</si>
  <si>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</si>
  <si>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</si>
  <si>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</si>
  <si>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</si>
  <si>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</si>
  <si>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</si>
  <si>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</si>
  <si>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</si>
  <si>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</si>
  <si>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</si>
  <si>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</si>
  <si>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</si>
  <si>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</si>
  <si>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</si>
  <si>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</si>
  <si>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</si>
  <si>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</si>
  <si>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</si>
  <si>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</si>
  <si>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</si>
  <si>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</si>
  <si>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</si>
  <si>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</si>
  <si>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</si>
  <si>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</si>
  <si>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</si>
  <si>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</si>
  <si>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</si>
  <si>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</si>
  <si>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</si>
  <si>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</si>
  <si>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</si>
  <si>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</si>
  <si>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</si>
  <si>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</si>
  <si>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</si>
  <si>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</si>
  <si>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</si>
  <si>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</si>
  <si>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</si>
  <si>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</si>
  <si>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</si>
  <si>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</si>
  <si>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</si>
  <si>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</si>
  <si>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</si>
  <si>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</si>
  <si>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</si>
  <si>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</si>
  <si>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</si>
  <si>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</si>
  <si>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</si>
  <si>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</si>
  <si>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</si>
  <si>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</si>
  <si>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</si>
  <si>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</si>
  <si>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</si>
  <si>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</si>
  <si>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</si>
  <si>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</si>
  <si>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</si>
  <si>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</si>
  <si>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</si>
  <si>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</si>
  <si>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</si>
  <si>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</si>
  <si>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</si>
  <si>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</si>
  <si>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</si>
  <si>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</si>
  <si>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</si>
  <si>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</si>
  <si>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</si>
  <si>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</si>
  <si>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</si>
  <si>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</si>
  <si>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</si>
  <si>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</si>
  <si>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</si>
  <si>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</si>
  <si>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</si>
  <si>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</si>
  <si>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</si>
  <si>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</si>
  <si>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</si>
  <si>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</si>
  <si>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</si>
  <si>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</si>
  <si>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</si>
  <si>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</si>
  <si>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</si>
  <si>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</si>
  <si>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</si>
  <si>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</si>
  <si>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</si>
  <si>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</si>
  <si>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</si>
  <si>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</si>
  <si>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</si>
  <si>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</si>
  <si>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</si>
  <si>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</si>
  <si>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</si>
  <si>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</si>
  <si>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</si>
  <si>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</si>
  <si>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</si>
  <si>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</si>
  <si>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</si>
  <si>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</si>
  <si>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</si>
  <si>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</si>
  <si>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</si>
  <si>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</si>
  <si>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</si>
  <si>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</si>
  <si>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</si>
  <si>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</si>
  <si>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</si>
  <si>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</si>
  <si>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</si>
  <si>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</si>
  <si>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</si>
  <si>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</si>
  <si>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</si>
  <si>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</si>
  <si>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</si>
  <si>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</si>
  <si>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</si>
  <si>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</si>
  <si>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</si>
  <si>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</si>
  <si>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</si>
  <si>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</si>
  <si>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</si>
  <si>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</si>
  <si>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</si>
  <si>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</si>
  <si>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</si>
  <si>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</si>
  <si>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</si>
  <si>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</si>
  <si>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</si>
  <si>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</si>
  <si>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</si>
  <si>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</si>
  <si>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</si>
  <si>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</si>
  <si>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</si>
  <si>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</si>
  <si>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</si>
  <si>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</si>
  <si>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</si>
  <si>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</si>
  <si>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</si>
  <si>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</si>
  <si>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</si>
  <si>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</si>
  <si>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</si>
  <si>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</si>
  <si>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</si>
  <si>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</si>
  <si>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</si>
  <si>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</si>
  <si>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</si>
  <si>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</si>
  <si>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</si>
  <si>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</si>
  <si>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</si>
  <si>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</si>
  <si>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</si>
  <si>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</si>
  <si>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</si>
  <si>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</si>
  <si>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</si>
  <si>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</si>
  <si>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</si>
  <si>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</si>
  <si>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</si>
  <si>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</si>
  <si>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</si>
  <si>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</si>
  <si>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</si>
  <si>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</si>
  <si>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</si>
  <si>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</si>
  <si>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</si>
  <si>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</si>
  <si>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</si>
  <si>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</si>
  <si>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</si>
  <si>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</si>
  <si>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</si>
  <si>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</si>
  <si>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</si>
  <si>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</si>
  <si>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</si>
  <si>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</si>
  <si>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</si>
  <si>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</si>
  <si>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</si>
  <si>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</si>
  <si>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</si>
  <si>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</si>
  <si>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</si>
  <si>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</si>
  <si>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</si>
  <si>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</si>
  <si>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</si>
  <si>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</si>
  <si>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</si>
  <si>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</si>
  <si>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</si>
  <si>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</si>
  <si>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</si>
  <si>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</si>
  <si>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</si>
  <si>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</si>
  <si>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</si>
  <si>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</si>
  <si>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</si>
  <si>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</si>
  <si>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</si>
  <si>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</si>
  <si>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</si>
  <si>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</si>
  <si>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</si>
  <si>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</si>
  <si>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</si>
  <si>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</si>
  <si>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</si>
  <si>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</si>
  <si>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</si>
  <si>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</si>
  <si>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</si>
  <si>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</si>
  <si>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</si>
  <si>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</si>
  <si>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</si>
  <si>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</si>
  <si>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</si>
  <si>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</si>
  <si>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</si>
  <si>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</si>
  <si>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</si>
  <si>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</si>
  <si>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</si>
  <si>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</si>
  <si>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</si>
  <si>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</si>
  <si>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</si>
  <si>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</si>
  <si>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</si>
  <si>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</si>
  <si>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</si>
  <si>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</si>
  <si>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</si>
  <si>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</si>
  <si>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</si>
  <si>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</si>
  <si>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</si>
  <si>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</si>
  <si>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</si>
  <si>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</si>
  <si>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</si>
  <si>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</si>
  <si>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</si>
  <si>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</si>
  <si>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</si>
  <si>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</si>
  <si>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</si>
  <si>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</si>
  <si>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</si>
  <si>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</si>
  <si>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</si>
  <si>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</si>
  <si>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</si>
  <si>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</si>
  <si>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</si>
  <si>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</si>
  <si>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</si>
  <si>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</si>
  <si>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</si>
  <si>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</si>
  <si>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</si>
  <si>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</si>
  <si>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</si>
  <si>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</si>
  <si>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</si>
  <si>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</si>
  <si>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</si>
  <si>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</si>
  <si>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</si>
  <si>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</si>
  <si>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</si>
  <si>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</si>
  <si>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</si>
  <si>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</si>
  <si>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</si>
  <si>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</si>
  <si>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</si>
  <si>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</si>
  <si>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</si>
  <si>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</si>
  <si>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</si>
  <si>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</si>
  <si>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</si>
  <si>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</si>
  <si>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</si>
  <si>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</si>
  <si>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</si>
  <si>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</si>
  <si>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</si>
  <si>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</si>
  <si>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</si>
  <si>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</si>
  <si>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</si>
  <si>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</si>
  <si>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</si>
  <si>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</si>
  <si>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</si>
  <si>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</si>
  <si>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</si>
  <si>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</si>
  <si>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</si>
  <si>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</si>
  <si>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</si>
  <si>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</si>
  <si>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</si>
  <si>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</si>
  <si>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</si>
  <si>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</si>
  <si>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</si>
  <si>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</si>
  <si>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</si>
  <si>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</si>
  <si>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</si>
  <si>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</si>
  <si>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</si>
  <si>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</si>
  <si>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</si>
  <si>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</si>
  <si>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</si>
  <si>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</si>
  <si>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</si>
  <si>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</si>
  <si>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</si>
  <si>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</si>
  <si>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</si>
  <si>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</si>
  <si>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</si>
  <si>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</si>
  <si>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</si>
  <si>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</si>
  <si>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</si>
  <si>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</si>
  <si>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</si>
  <si>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</si>
  <si>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</si>
  <si>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</si>
  <si>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</si>
  <si>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</si>
  <si>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</si>
  <si>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</si>
  <si>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</si>
  <si>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</si>
  <si>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</si>
  <si>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</si>
  <si>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</si>
  <si>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</si>
  <si>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</si>
  <si>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</si>
  <si>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</si>
  <si>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</si>
  <si>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</si>
  <si>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</si>
  <si>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</si>
  <si>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</si>
  <si>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</si>
  <si>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</si>
  <si>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</si>
  <si>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</si>
  <si>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</si>
  <si>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</si>
  <si>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</si>
  <si>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</si>
  <si>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</si>
  <si>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</si>
  <si>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</si>
  <si>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</si>
  <si>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</si>
  <si>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</si>
  <si>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</si>
  <si>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</si>
  <si>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</si>
  <si>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</si>
  <si>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</si>
  <si>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</si>
  <si>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</si>
  <si>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</si>
  <si>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</si>
  <si>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</si>
  <si>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</si>
  <si>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</si>
  <si>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</si>
  <si>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</si>
  <si>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</si>
  <si>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</si>
  <si>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</si>
  <si>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</si>
  <si>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</si>
  <si>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</si>
  <si>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</si>
  <si>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</si>
  <si>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</si>
  <si>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</si>
  <si>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</si>
  <si>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</si>
  <si>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</si>
  <si>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</si>
  <si>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</si>
  <si>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</si>
  <si>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</si>
  <si>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</si>
  <si>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</si>
  <si>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</si>
  <si>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</si>
  <si>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</si>
  <si>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</si>
  <si>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</si>
  <si>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</si>
  <si>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</si>
  <si>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</si>
  <si>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</si>
  <si>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</si>
  <si>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</si>
  <si>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</si>
  <si>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</si>
  <si>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</si>
  <si>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</si>
  <si>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</si>
  <si>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</si>
  <si>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</si>
  <si>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</si>
  <si>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</si>
  <si>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</si>
  <si>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</si>
  <si>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</si>
  <si>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</si>
  <si>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</si>
  <si>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</si>
  <si>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</si>
  <si>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</si>
  <si>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</si>
  <si>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</si>
  <si>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</si>
  <si>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</si>
  <si>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</si>
  <si>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</si>
  <si>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</si>
  <si>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</si>
  <si>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</si>
  <si>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</si>
  <si>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</si>
  <si>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</si>
  <si>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</si>
  <si>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</si>
  <si>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</si>
  <si>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</si>
  <si>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</si>
  <si>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</si>
  <si>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</si>
  <si>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</si>
  <si>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</si>
  <si>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</si>
  <si>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</si>
  <si>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</si>
  <si>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</si>
  <si>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</si>
  <si>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</si>
  <si>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</si>
  <si>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</si>
  <si>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</si>
  <si>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</si>
  <si>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</si>
  <si>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</si>
  <si>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</si>
  <si>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</si>
  <si>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</si>
  <si>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</si>
  <si>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</si>
  <si>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</si>
  <si>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</si>
  <si>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</si>
  <si>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</si>
  <si>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</si>
  <si>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</si>
  <si>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</si>
  <si>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</si>
  <si>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</si>
  <si>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</si>
  <si>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</si>
  <si>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</si>
  <si>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</si>
  <si>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</si>
  <si>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</si>
  <si>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</si>
  <si>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</si>
  <si>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</si>
  <si>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</si>
  <si>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</si>
  <si>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</si>
  <si>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</si>
  <si>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</si>
  <si>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</si>
  <si>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</si>
  <si>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</si>
  <si>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</si>
  <si>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</si>
  <si>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</si>
  <si>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</si>
  <si>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</si>
  <si>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</si>
  <si>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</si>
  <si>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</si>
  <si>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</si>
  <si>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</si>
  <si>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</si>
  <si>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</si>
  <si>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</si>
  <si>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</si>
  <si>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</si>
  <si>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</si>
  <si>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</si>
  <si>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</si>
  <si>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</si>
  <si>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</si>
  <si>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</si>
  <si>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</si>
  <si>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</si>
  <si>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</si>
  <si>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</si>
  <si>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</si>
  <si>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</si>
  <si>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</si>
  <si>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</si>
  <si>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</si>
  <si>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</si>
  <si>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</si>
  <si>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</si>
  <si>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</si>
  <si>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</si>
  <si>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</si>
  <si>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</si>
  <si>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</si>
  <si>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</si>
  <si>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</si>
  <si>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</si>
  <si>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</si>
  <si>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</si>
  <si>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</si>
  <si>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</si>
  <si>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</si>
  <si>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</si>
  <si>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</si>
  <si>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</si>
  <si>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</si>
  <si>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</si>
  <si>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</si>
  <si>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</si>
  <si>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</si>
  <si>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</si>
  <si>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</si>
  <si>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</si>
  <si>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</si>
  <si>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</si>
  <si>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</si>
  <si>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</si>
  <si>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</si>
  <si>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</si>
  <si>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</si>
  <si>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</si>
  <si>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</si>
  <si>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</si>
  <si>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</si>
  <si>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</si>
  <si>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</si>
  <si>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</si>
  <si>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</si>
  <si>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</si>
  <si>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</si>
  <si>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</si>
  <si>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</si>
  <si>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</si>
  <si>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</si>
  <si>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</si>
  <si>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</si>
  <si>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</si>
  <si>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</si>
  <si>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</si>
  <si>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</si>
  <si>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</si>
  <si>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</si>
  <si>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</si>
  <si>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</si>
  <si>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</si>
  <si>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</si>
  <si>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</si>
  <si>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</si>
  <si>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</si>
  <si>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</si>
  <si>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</si>
  <si>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</si>
  <si>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</si>
  <si>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</si>
  <si>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</si>
  <si>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</si>
  <si>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</si>
  <si>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</si>
  <si>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</si>
  <si>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</si>
  <si>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</si>
  <si>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</si>
  <si>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</si>
  <si>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</si>
  <si>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</si>
  <si>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</si>
  <si>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</si>
  <si>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</si>
  <si>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</si>
  <si>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</si>
  <si>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</si>
  <si>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</si>
  <si>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</si>
  <si>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</si>
  <si>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</si>
  <si>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</si>
  <si>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</si>
  <si>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</si>
  <si>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</si>
  <si>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</si>
  <si>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</si>
  <si>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</si>
  <si>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</si>
  <si>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</si>
  <si>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</si>
  <si>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</si>
  <si>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</si>
  <si>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</si>
  <si>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</si>
  <si>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</si>
  <si>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</si>
  <si>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</si>
  <si>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</si>
  <si>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</si>
  <si>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</si>
  <si>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</si>
  <si>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</si>
  <si>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</si>
  <si>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</si>
  <si>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</si>
  <si>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</si>
  <si>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</si>
  <si>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</si>
  <si>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</si>
  <si>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</si>
  <si>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</si>
  <si>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</si>
  <si>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</si>
  <si>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</si>
  <si>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</si>
  <si>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</si>
  <si>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</si>
  <si>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</si>
  <si>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</si>
  <si>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</si>
  <si>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</si>
  <si>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</si>
  <si>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</si>
  <si>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</si>
  <si>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</si>
  <si>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</si>
  <si>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</si>
  <si>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</si>
  <si>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</si>
  <si>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</si>
  <si>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</si>
  <si>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</si>
  <si>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</si>
  <si>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</si>
  <si>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</si>
  <si>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</si>
  <si>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</si>
  <si>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</si>
  <si>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</si>
  <si>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</si>
  <si>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</si>
  <si>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</si>
  <si>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</si>
  <si>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</si>
  <si>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</si>
  <si>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</si>
  <si>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</si>
  <si>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</si>
  <si>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</si>
  <si>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</si>
  <si>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</si>
  <si>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</si>
  <si>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</si>
  <si>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</si>
  <si>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</si>
  <si>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</si>
  <si>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</si>
  <si>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</si>
  <si>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</si>
  <si>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</si>
  <si>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</si>
  <si>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</si>
  <si>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</si>
  <si>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</si>
  <si>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</si>
  <si>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</si>
  <si>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</si>
  <si>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</si>
  <si>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</si>
  <si>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</si>
  <si>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</si>
  <si>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</si>
  <si>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</si>
  <si>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</si>
  <si>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</si>
  <si>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</si>
  <si>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</si>
  <si>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</si>
  <si>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</si>
  <si>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</si>
  <si>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</si>
  <si>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</si>
  <si>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</si>
  <si>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</si>
  <si>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</si>
  <si>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</si>
  <si>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</si>
  <si>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</si>
  <si>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</si>
  <si>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</si>
  <si>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</si>
  <si>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</si>
  <si>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</si>
  <si>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</si>
  <si>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</si>
  <si>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</si>
  <si>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</si>
  <si>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</si>
  <si>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</si>
  <si>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</si>
  <si>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</si>
  <si>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</si>
  <si>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</si>
  <si>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</si>
  <si>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</si>
  <si>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</si>
  <si>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</si>
  <si>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</si>
  <si>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</si>
  <si>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</si>
  <si>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</si>
  <si>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</si>
  <si>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</si>
  <si>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</si>
  <si>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</si>
  <si>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</si>
  <si>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</si>
  <si>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</si>
  <si>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</si>
  <si>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</si>
  <si>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</si>
  <si>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</si>
  <si>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</si>
  <si>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</si>
  <si>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</si>
  <si>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</si>
  <si>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</si>
  <si>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</si>
  <si>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</si>
  <si>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</si>
  <si>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</si>
  <si>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</si>
  <si>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</si>
  <si>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</si>
  <si>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</si>
  <si>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</si>
  <si>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</si>
  <si>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</si>
  <si>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</si>
  <si>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</si>
  <si>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</si>
  <si>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</si>
  <si>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</si>
  <si>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</si>
  <si>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</si>
  <si>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</si>
  <si>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</si>
  <si>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</si>
  <si>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</si>
  <si>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</si>
  <si>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</si>
  <si>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</si>
  <si>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</si>
  <si>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</si>
  <si>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</si>
  <si>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</si>
  <si>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</si>
  <si>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</si>
  <si>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</si>
  <si>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</si>
  <si>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</si>
  <si>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</si>
  <si>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</si>
  <si>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</si>
  <si>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</si>
  <si>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</si>
  <si>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</si>
  <si>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</si>
  <si>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</si>
  <si>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</si>
  <si>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</si>
  <si>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</si>
  <si>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</si>
  <si>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</si>
  <si>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</si>
  <si>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</si>
  <si>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</si>
  <si>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</si>
  <si>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</si>
  <si>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</si>
  <si>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</si>
  <si>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</si>
  <si>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</si>
  <si>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</si>
  <si>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</si>
  <si>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</si>
  <si>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</si>
  <si>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</si>
  <si>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</si>
  <si>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</si>
  <si>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</si>
  <si>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</si>
  <si>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</si>
  <si>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</si>
  <si>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</si>
  <si>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</si>
  <si>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</si>
  <si>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</si>
  <si>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</si>
  <si>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</si>
  <si>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</si>
  <si>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</si>
  <si>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</si>
  <si>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</si>
  <si>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</si>
  <si>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</si>
  <si>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</si>
  <si>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</si>
  <si>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</si>
  <si>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</si>
  <si>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</si>
  <si>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</si>
  <si>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</si>
  <si>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</si>
  <si>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</si>
  <si>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</si>
  <si>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</si>
  <si>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</si>
  <si>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</si>
  <si>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</si>
  <si>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</si>
  <si>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</si>
  <si>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</si>
  <si>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</si>
  <si>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</si>
  <si>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</si>
  <si>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</si>
  <si>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</si>
  <si>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</si>
  <si>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</si>
  <si>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</si>
  <si>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</si>
  <si>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</si>
  <si>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</si>
  <si>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</si>
  <si>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</si>
  <si>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</si>
  <si>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</si>
  <si>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</si>
  <si>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</si>
  <si>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</si>
  <si>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</si>
  <si>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</si>
  <si>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</si>
  <si>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</si>
  <si>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</si>
  <si>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</si>
  <si>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</si>
  <si>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</si>
  <si>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</si>
  <si>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</si>
  <si>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</si>
  <si>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</si>
  <si>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</si>
  <si>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</si>
  <si>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</si>
  <si>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</si>
  <si>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</si>
  <si>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</si>
  <si>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</si>
  <si>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</si>
  <si>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</si>
  <si>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</si>
  <si>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</si>
  <si>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</si>
  <si>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</si>
  <si>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</si>
  <si>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</si>
  <si>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</si>
  <si>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</si>
  <si>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</si>
  <si>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</si>
  <si>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</si>
  <si>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</si>
  <si>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</si>
  <si>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</si>
  <si>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</si>
  <si>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</si>
  <si>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</si>
  <si>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</si>
  <si>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</si>
  <si>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</si>
  <si>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</si>
  <si>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</si>
  <si>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</si>
  <si>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</si>
  <si>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</si>
  <si>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</si>
  <si>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</si>
  <si>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</si>
  <si>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</si>
  <si>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</si>
  <si>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</si>
  <si>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</si>
  <si>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</si>
  <si>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</si>
  <si>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</si>
  <si>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</si>
  <si>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</si>
  <si>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</si>
  <si>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</si>
  <si>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</si>
  <si>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</si>
  <si>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</si>
  <si>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</si>
  <si>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</si>
  <si>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</si>
  <si>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</si>
  <si>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</si>
  <si>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</si>
  <si>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</si>
  <si>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</si>
  <si>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</si>
  <si>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</si>
  <si>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</si>
  <si>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</si>
  <si>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</si>
  <si>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</si>
  <si>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</si>
  <si>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</si>
  <si>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</si>
  <si>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</si>
  <si>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</si>
  <si>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</si>
  <si>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</si>
  <si>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</si>
  <si>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</si>
  <si>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</si>
  <si>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</si>
  <si>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</si>
  <si>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</si>
  <si>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</si>
  <si>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</si>
  <si>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</si>
  <si>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</si>
  <si>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</si>
  <si>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</si>
  <si>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</si>
  <si>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</si>
  <si>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</si>
  <si>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</si>
  <si>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</si>
  <si>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</si>
  <si>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</si>
  <si>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</si>
  <si>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</si>
  <si>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</si>
  <si>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</si>
  <si>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</si>
  <si>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</si>
  <si>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</si>
  <si>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</si>
  <si>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</si>
  <si>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</si>
  <si>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</si>
  <si>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</si>
  <si>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</si>
  <si>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</si>
  <si>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</si>
  <si>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</si>
  <si>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</si>
  <si>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</si>
  <si>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</si>
  <si>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</si>
  <si>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</si>
  <si>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</si>
  <si>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</si>
  <si>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</si>
  <si>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</si>
  <si>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</si>
  <si>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</si>
  <si>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</si>
  <si>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</si>
  <si>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</si>
  <si>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</si>
  <si>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</si>
  <si>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</si>
  <si>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</si>
  <si>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</si>
  <si>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</si>
  <si>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</si>
  <si>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</si>
  <si>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</si>
  <si>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</si>
  <si>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</si>
  <si>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</si>
  <si>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</si>
  <si>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</si>
  <si>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</si>
  <si>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</si>
  <si>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</si>
  <si>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</si>
  <si>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</si>
  <si>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</si>
  <si>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</si>
  <si>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</si>
  <si>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</si>
  <si>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</si>
  <si>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</si>
  <si>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</si>
  <si>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</si>
  <si>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</si>
  <si>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</si>
  <si>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</si>
  <si>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</si>
  <si>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</si>
  <si>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</si>
  <si>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</si>
  <si>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</si>
  <si>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</si>
  <si>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</si>
  <si>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</si>
  <si>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</si>
  <si>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</si>
  <si>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</si>
  <si>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</si>
  <si>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</si>
  <si>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</si>
  <si>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</si>
  <si>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</si>
  <si>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</si>
  <si>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</si>
  <si>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</si>
  <si>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</si>
  <si>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</si>
  <si>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</si>
  <si>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</si>
  <si>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</si>
  <si>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</si>
  <si>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</si>
  <si>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</si>
  <si>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</si>
  <si>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</si>
  <si>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</si>
  <si>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</si>
  <si>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</si>
  <si>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</si>
  <si>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</si>
  <si>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</si>
  <si>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</si>
  <si>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</si>
  <si>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</si>
  <si>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</si>
  <si>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</si>
  <si>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</si>
  <si>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</si>
  <si>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</si>
  <si>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</si>
  <si>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</si>
  <si>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</si>
  <si>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</si>
  <si>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</si>
  <si>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</si>
  <si>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</si>
  <si>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</si>
  <si>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</si>
  <si>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</si>
  <si>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</si>
  <si>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</si>
  <si>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</si>
  <si>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</si>
  <si>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</si>
  <si>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</si>
  <si>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</si>
  <si>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</si>
  <si>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</si>
  <si>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</si>
  <si>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</si>
  <si>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</si>
  <si>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</si>
  <si>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</si>
  <si>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</si>
  <si>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</si>
  <si>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</si>
  <si>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</si>
  <si>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</si>
  <si>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</si>
  <si>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</si>
  <si>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</si>
  <si>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</si>
  <si>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</si>
  <si>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</si>
  <si>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</si>
  <si>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</si>
  <si>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</si>
  <si>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</si>
  <si>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</si>
  <si>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</si>
  <si>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</si>
  <si>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</si>
  <si>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</si>
  <si>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</si>
  <si>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</si>
  <si>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</si>
  <si>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</si>
  <si>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</si>
  <si>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</si>
  <si>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</si>
  <si>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</si>
  <si>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</si>
  <si>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</si>
  <si>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</si>
  <si>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</si>
  <si>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</si>
  <si>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</si>
  <si>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</si>
  <si>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</si>
  <si>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</si>
  <si>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</si>
  <si>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</si>
  <si>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</si>
  <si>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</si>
  <si>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</si>
  <si>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</si>
  <si>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</si>
  <si>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</si>
  <si>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</si>
  <si>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</si>
  <si>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</si>
  <si>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</si>
  <si>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</si>
  <si>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</si>
  <si>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</si>
  <si>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</si>
  <si>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</si>
  <si>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</si>
  <si>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</si>
  <si>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</si>
  <si>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</si>
  <si>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</si>
  <si>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</si>
  <si>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</si>
  <si>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</si>
  <si>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</si>
  <si>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</si>
  <si>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</si>
  <si>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</si>
  <si>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</si>
  <si>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</si>
  <si>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</si>
  <si>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</si>
  <si>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</si>
  <si>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</si>
  <si>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</si>
  <si>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</si>
  <si>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</si>
  <si>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</si>
  <si>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</si>
  <si>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</si>
  <si>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</si>
  <si>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</si>
  <si>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</si>
  <si>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</si>
  <si>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</si>
  <si>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</si>
  <si>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</si>
  <si>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</si>
  <si>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</si>
  <si>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</si>
  <si>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</si>
  <si>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</si>
  <si>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</si>
  <si>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</si>
  <si>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</si>
  <si>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</si>
  <si>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</si>
  <si>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</si>
  <si>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</si>
  <si>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</si>
  <si>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</si>
  <si>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</si>
  <si>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</si>
  <si>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</si>
  <si>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</si>
  <si>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</si>
  <si>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</si>
  <si>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</si>
  <si>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</si>
  <si>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</si>
  <si>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</si>
  <si>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</si>
  <si>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</si>
  <si>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</si>
  <si>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</si>
  <si>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</si>
  <si>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</si>
  <si>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</si>
  <si>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</si>
  <si>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</si>
  <si>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</si>
  <si>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</si>
  <si>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</si>
  <si>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</si>
  <si>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</si>
  <si>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</si>
  <si>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</si>
  <si>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</si>
  <si>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</si>
  <si>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</si>
  <si>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</si>
  <si>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</si>
  <si>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</si>
  <si>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</si>
  <si>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</si>
  <si>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</si>
  <si>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</si>
  <si>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</si>
  <si>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</si>
  <si>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</si>
  <si>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</si>
  <si>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</si>
  <si>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</si>
  <si>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</si>
  <si>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</si>
  <si>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</si>
  <si>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</si>
  <si>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</si>
  <si>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</si>
  <si>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</si>
  <si>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</si>
  <si>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</si>
  <si>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</si>
  <si>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</si>
  <si>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</si>
  <si>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</si>
  <si>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</si>
  <si>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</si>
  <si>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</si>
  <si>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</si>
  <si>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</si>
  <si>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</si>
  <si>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</si>
  <si>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</si>
  <si>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</si>
  <si>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</si>
  <si>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</si>
  <si>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</si>
  <si>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</si>
  <si>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</si>
  <si>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</si>
  <si>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</si>
  <si>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</si>
  <si>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</si>
  <si>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</si>
  <si>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</si>
  <si>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</si>
  <si>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</si>
  <si>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</si>
  <si>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</si>
  <si>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</si>
  <si>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</si>
  <si>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</si>
  <si>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</si>
  <si>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</si>
  <si>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</si>
  <si>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</si>
  <si>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</si>
  <si>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</si>
  <si>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</si>
  <si>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</si>
  <si>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</si>
  <si>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</si>
  <si>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</si>
  <si>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</si>
  <si>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</si>
  <si>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</si>
  <si>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</si>
  <si>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</si>
  <si>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</si>
  <si>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</si>
  <si>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</si>
  <si>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</si>
  <si>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</si>
  <si>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</si>
  <si>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</si>
  <si>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</si>
  <si>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</si>
  <si>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</si>
  <si>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</si>
  <si>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</si>
  <si>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</si>
  <si>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</si>
  <si>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</si>
  <si>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</si>
  <si>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</si>
  <si>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</si>
  <si>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</si>
  <si>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</si>
  <si>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</si>
  <si>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</si>
  <si>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</si>
  <si>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</si>
  <si>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</si>
  <si>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</si>
  <si>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</si>
  <si>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</si>
  <si>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</si>
  <si>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</si>
  <si>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</si>
  <si>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</si>
  <si>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</si>
  <si>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</si>
  <si>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</si>
  <si>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</si>
  <si>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</si>
  <si>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</si>
  <si>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</si>
  <si>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</si>
  <si>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</si>
  <si>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</si>
  <si>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</si>
  <si>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</si>
  <si>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</si>
  <si>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</si>
  <si>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</si>
  <si>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</si>
  <si>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</si>
  <si>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</si>
  <si>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</si>
  <si>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</si>
  <si>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</si>
  <si>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</si>
  <si>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</si>
  <si>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</si>
  <si>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</si>
  <si>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</si>
  <si>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</si>
  <si>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</si>
  <si>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</si>
  <si>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</si>
  <si>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</si>
  <si>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</si>
  <si>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</si>
  <si>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</si>
  <si>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</si>
  <si>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</si>
  <si>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</si>
  <si>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</si>
  <si>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</si>
  <si>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</si>
  <si>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</si>
  <si>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</si>
  <si>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</si>
  <si>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</si>
  <si>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</si>
  <si>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</si>
  <si>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</si>
  <si>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</si>
  <si>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</si>
  <si>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</si>
  <si>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</si>
  <si>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</si>
  <si>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</si>
  <si>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</si>
  <si>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</si>
  <si>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</si>
  <si>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</si>
  <si>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</si>
  <si>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</si>
  <si>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</si>
  <si>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</si>
  <si>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</si>
  <si>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</si>
  <si>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</si>
  <si>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</si>
  <si>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</si>
  <si>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</si>
  <si>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</si>
  <si>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</si>
  <si>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</si>
  <si>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</si>
  <si>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</si>
  <si>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</si>
  <si>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</si>
  <si>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</si>
  <si>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</si>
  <si>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</si>
  <si>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</si>
  <si>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</si>
  <si>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</si>
  <si>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</si>
  <si>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</si>
  <si>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</si>
  <si>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</si>
  <si>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</si>
  <si>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</si>
  <si>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</si>
  <si>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</si>
  <si>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</si>
  <si>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</si>
  <si>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</si>
  <si>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</si>
  <si>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</si>
  <si>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</si>
  <si>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</si>
  <si>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</si>
  <si>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</si>
  <si>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</si>
  <si>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</si>
  <si>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</si>
  <si>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</si>
  <si>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</si>
  <si>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</si>
  <si>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</si>
  <si>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</si>
  <si>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</si>
  <si>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</si>
  <si>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</si>
  <si>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</si>
  <si>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</si>
  <si>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</si>
  <si>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</si>
  <si>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</si>
  <si>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</si>
  <si>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</si>
  <si>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</si>
  <si>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</si>
  <si>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</si>
  <si>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</si>
  <si>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</si>
  <si>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</si>
  <si>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</si>
  <si>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</si>
  <si>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</si>
  <si>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</si>
  <si>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</si>
  <si>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</si>
  <si>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</si>
  <si>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</si>
  <si>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</si>
  <si>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</si>
  <si>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</si>
  <si>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</si>
  <si>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</si>
  <si>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</si>
  <si>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</si>
  <si>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</si>
  <si>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</si>
  <si>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</si>
  <si>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</si>
  <si>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</si>
  <si>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</si>
  <si>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</si>
  <si>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</si>
  <si>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</si>
  <si>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</si>
  <si>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</si>
  <si>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</si>
  <si>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</si>
  <si>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</si>
  <si>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</si>
  <si>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</si>
  <si>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</si>
  <si>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</si>
  <si>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</si>
  <si>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</si>
  <si>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</si>
  <si>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</si>
  <si>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</si>
  <si>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</si>
  <si>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</si>
  <si>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</si>
  <si>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</si>
  <si>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</si>
  <si>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</si>
  <si>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</si>
  <si>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</si>
  <si>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</si>
  <si>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</si>
  <si>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</si>
  <si>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</si>
  <si>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</si>
  <si>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</si>
  <si>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</si>
  <si>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</si>
  <si>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</si>
  <si>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</si>
  <si>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</si>
  <si>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</si>
  <si>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</si>
  <si>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</si>
  <si>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</si>
  <si>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</si>
  <si>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</si>
  <si>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</si>
  <si>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</si>
  <si>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</si>
  <si>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</si>
  <si>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</si>
  <si>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</si>
  <si>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</si>
  <si>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</si>
  <si>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</si>
  <si>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</si>
  <si>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</si>
  <si>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</si>
  <si>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</si>
  <si>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</si>
  <si>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</si>
  <si>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</si>
  <si>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</si>
  <si>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</si>
  <si>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</si>
  <si>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</si>
  <si>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</si>
  <si>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</si>
  <si>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</si>
  <si>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</si>
  <si>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</si>
  <si>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</si>
  <si>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</si>
  <si>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</si>
  <si>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</si>
  <si>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</si>
  <si>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</si>
  <si>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</si>
  <si>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</si>
  <si>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</si>
  <si>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</si>
  <si>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</si>
  <si>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</si>
  <si>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</si>
  <si>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</si>
  <si>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</si>
  <si>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</si>
  <si>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</si>
  <si>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</si>
  <si>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</si>
  <si>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</si>
  <si>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</si>
  <si>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</si>
  <si>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</si>
  <si>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</si>
  <si>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</si>
  <si>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</si>
  <si>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</si>
  <si>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</si>
  <si>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</si>
  <si>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</si>
  <si>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</si>
  <si>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</si>
  <si>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</si>
  <si>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</si>
  <si>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</si>
  <si>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</si>
  <si>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</si>
  <si>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</si>
  <si>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</si>
  <si>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</si>
  <si>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</si>
  <si>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</si>
  <si>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</si>
  <si>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</si>
  <si>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</si>
  <si>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</si>
  <si>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</si>
  <si>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</si>
  <si>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</si>
  <si>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</si>
  <si>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</si>
  <si>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</si>
  <si>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</si>
  <si>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</si>
  <si>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</si>
  <si>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</si>
  <si>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</si>
  <si>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</si>
  <si>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</si>
  <si>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</si>
  <si>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</si>
  <si>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</si>
  <si>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</si>
  <si>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</si>
  <si>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</si>
  <si>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</si>
  <si>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</si>
  <si>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</si>
  <si>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</si>
  <si>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</si>
  <si>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</si>
  <si>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</si>
  <si>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</si>
  <si>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</si>
  <si>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</si>
  <si>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</si>
  <si>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</si>
  <si>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</si>
  <si>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</si>
  <si>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</si>
  <si>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</si>
  <si>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</si>
  <si>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</si>
  <si>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</si>
  <si>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</si>
  <si>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</si>
  <si>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</si>
  <si>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</si>
  <si>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</si>
  <si>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</si>
  <si>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</si>
  <si>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</si>
  <si>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</si>
  <si>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</si>
  <si>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</si>
  <si>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</si>
  <si>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</si>
  <si>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</si>
  <si>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</si>
  <si>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</si>
  <si>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</si>
  <si>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</si>
  <si>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</si>
  <si>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</si>
  <si>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</si>
  <si>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</si>
  <si>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</si>
  <si>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</si>
  <si>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</si>
  <si>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</si>
  <si>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</si>
  <si>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</si>
  <si>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</si>
  <si>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</si>
  <si>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</si>
  <si>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</si>
  <si>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</si>
  <si>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</si>
  <si>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</si>
  <si>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</si>
  <si>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</si>
  <si>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</si>
  <si>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</si>
  <si>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</si>
  <si>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</si>
  <si>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</si>
  <si>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</si>
  <si>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</si>
  <si>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</si>
  <si>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</si>
  <si>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</si>
  <si>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</si>
  <si>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</si>
  <si>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</si>
  <si>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</si>
  <si>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</si>
  <si>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</si>
  <si>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</si>
  <si>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</si>
  <si>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</si>
  <si>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</si>
  <si>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</si>
  <si>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</si>
  <si>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</si>
  <si>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</si>
  <si>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</si>
  <si>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</si>
  <si>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</si>
  <si>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</si>
  <si>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</si>
  <si>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</si>
  <si>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</si>
  <si>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</si>
  <si>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</si>
  <si>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</si>
  <si>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</si>
  <si>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</si>
  <si>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</si>
  <si>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</si>
  <si>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</si>
  <si>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</si>
  <si>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</si>
  <si>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</si>
  <si>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</si>
  <si>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</si>
  <si>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</si>
  <si>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</si>
  <si>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</si>
  <si>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</si>
  <si>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</si>
  <si>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</si>
  <si>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</si>
  <si>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</si>
  <si>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</si>
  <si>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</si>
  <si>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</si>
  <si>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</si>
  <si>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</si>
  <si>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</si>
  <si>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</si>
  <si>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</si>
  <si>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</si>
  <si>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</si>
  <si>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</si>
  <si>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</si>
  <si>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</si>
  <si>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</si>
  <si>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</si>
  <si>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</si>
  <si>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</si>
  <si>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</si>
  <si>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</si>
  <si>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</si>
  <si>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</si>
  <si>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</si>
  <si>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</si>
  <si>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</si>
  <si>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</si>
  <si>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</si>
  <si>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</si>
  <si>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</si>
  <si>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</si>
  <si>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</si>
  <si>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</si>
  <si>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</si>
  <si>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</si>
  <si>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</si>
  <si>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</si>
  <si>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</si>
  <si>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</si>
  <si>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</si>
  <si>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</si>
  <si>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</si>
  <si>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</si>
  <si>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</si>
  <si>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</si>
  <si>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</si>
  <si>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</si>
  <si>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</si>
  <si>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</si>
  <si>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</si>
  <si>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</si>
  <si>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</si>
  <si>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</si>
  <si>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</si>
  <si>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</si>
  <si>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</si>
  <si>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</si>
  <si>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</si>
  <si>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</si>
  <si>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</si>
  <si>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</si>
  <si>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</si>
  <si>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</si>
  <si>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</si>
  <si>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</si>
  <si>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</si>
  <si>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</si>
  <si>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</si>
  <si>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</si>
  <si>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</si>
  <si>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</si>
  <si>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</si>
  <si>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</si>
  <si>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</si>
  <si>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</si>
  <si>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</si>
  <si>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</si>
  <si>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</si>
  <si>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</si>
  <si>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</si>
  <si>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</si>
  <si>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</si>
  <si>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</si>
  <si>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</si>
  <si>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</si>
  <si>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</si>
  <si>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</si>
  <si>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</si>
  <si>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</si>
  <si>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</si>
  <si>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</si>
  <si>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</si>
  <si>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</si>
  <si>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</si>
  <si>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</si>
  <si>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</si>
  <si>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</si>
  <si>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</si>
  <si>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</si>
  <si>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</si>
  <si>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</si>
  <si>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</si>
  <si>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</si>
  <si>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</si>
  <si>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</si>
  <si>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</si>
  <si>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</si>
  <si>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</si>
  <si>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</si>
  <si>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</si>
  <si>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</si>
  <si>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</si>
  <si>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</si>
  <si>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</si>
  <si>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</si>
  <si>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</si>
  <si>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</si>
  <si>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</si>
  <si>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</si>
  <si>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</si>
  <si>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</si>
  <si>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</si>
  <si>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</si>
  <si>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</si>
  <si>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</si>
  <si>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</si>
  <si>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</si>
  <si>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</si>
  <si>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</si>
  <si>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</si>
  <si>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</si>
  <si>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</si>
  <si>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</si>
  <si>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</si>
  <si>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</si>
  <si>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</si>
  <si>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</si>
  <si>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</si>
  <si>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</si>
  <si>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</si>
  <si>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</si>
  <si>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</si>
  <si>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</si>
  <si>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</si>
  <si>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</si>
  <si>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</si>
  <si>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</si>
  <si>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</si>
  <si>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</si>
  <si>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</si>
  <si>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</si>
  <si>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</si>
  <si>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</si>
  <si>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</si>
  <si>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</si>
  <si>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</si>
  <si>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</si>
  <si>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</si>
  <si>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</si>
  <si>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</si>
  <si>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</si>
  <si>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</si>
  <si>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</si>
  <si>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</si>
  <si>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</si>
  <si>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</si>
  <si>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</si>
  <si>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</si>
  <si>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</si>
  <si>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</si>
  <si>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</si>
  <si>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</si>
  <si>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</si>
  <si>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</si>
  <si>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</si>
  <si>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</si>
  <si>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</si>
  <si>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</si>
  <si>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</si>
  <si>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</si>
  <si>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</si>
  <si>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</si>
  <si>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</si>
  <si>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</si>
  <si>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</si>
  <si>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</si>
  <si>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</si>
  <si>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</si>
  <si>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</si>
  <si>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</si>
  <si>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</si>
  <si>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</si>
  <si>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</si>
  <si>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</si>
  <si>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</si>
  <si>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</si>
  <si>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</si>
  <si>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</si>
  <si>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</si>
  <si>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</si>
  <si>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</si>
  <si>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</si>
  <si>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</si>
  <si>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</si>
  <si>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</si>
  <si>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</si>
  <si>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</si>
  <si>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</si>
  <si>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</si>
  <si>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</si>
  <si>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</si>
  <si>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</si>
  <si>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</si>
  <si>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</si>
  <si>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</si>
  <si>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</si>
  <si>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</si>
  <si>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</si>
  <si>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</si>
  <si>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</si>
  <si>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</si>
  <si>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</si>
  <si>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</si>
  <si>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</si>
  <si>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</si>
  <si>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</si>
  <si>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</si>
  <si>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</si>
  <si>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</si>
  <si>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</si>
  <si>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</si>
  <si>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</si>
  <si>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</si>
  <si>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</si>
  <si>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</si>
  <si>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</si>
  <si>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</si>
  <si>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</si>
  <si>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</si>
  <si>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</si>
  <si>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</si>
  <si>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</si>
  <si>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</si>
  <si>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</si>
  <si>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</si>
  <si>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</si>
  <si>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</si>
  <si>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</si>
  <si>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</si>
  <si>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</si>
  <si>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</si>
  <si>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</si>
  <si>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</si>
  <si>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</si>
  <si>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</si>
  <si>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</si>
  <si>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</si>
  <si>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</si>
  <si>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</si>
  <si>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</si>
  <si>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</si>
  <si>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</si>
  <si>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</si>
  <si>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</si>
  <si>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</si>
  <si>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</si>
  <si>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</si>
  <si>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</si>
  <si>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</si>
  <si>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</si>
  <si>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</si>
  <si>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</si>
  <si>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</si>
  <si>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</si>
  <si>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</si>
  <si>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</si>
  <si>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</si>
  <si>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</si>
  <si>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</si>
  <si>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</si>
  <si>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</si>
  <si>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</si>
  <si>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</si>
  <si>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</si>
  <si>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</si>
  <si>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</si>
  <si>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</si>
  <si>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</si>
  <si>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</si>
  <si>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</si>
  <si>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</si>
  <si>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</si>
  <si>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</si>
  <si>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</si>
  <si>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</si>
  <si>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</si>
  <si>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</si>
  <si>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</si>
  <si>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</si>
  <si>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</si>
  <si>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</si>
  <si>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</si>
  <si>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</si>
  <si>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</si>
  <si>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</si>
  <si>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</si>
  <si>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</si>
  <si>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</si>
  <si>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</si>
  <si>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</si>
  <si>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</si>
  <si>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</si>
  <si>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</si>
  <si>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</si>
  <si>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</si>
  <si>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</si>
  <si>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</si>
  <si>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</si>
  <si>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</si>
  <si>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</si>
  <si>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</si>
  <si>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</si>
  <si>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</si>
  <si>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</si>
  <si>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</si>
  <si>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</si>
  <si>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</si>
  <si>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</si>
  <si>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</si>
  <si>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</si>
  <si>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</si>
  <si>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</si>
  <si>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</si>
  <si>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</si>
  <si>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</si>
  <si>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</si>
  <si>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</si>
  <si>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</si>
  <si>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</si>
  <si>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</si>
  <si>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</si>
  <si>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</si>
  <si>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</si>
  <si>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</si>
  <si>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</si>
  <si>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</si>
  <si>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</si>
  <si>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</si>
  <si>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</si>
  <si>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</si>
  <si>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</si>
  <si>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</si>
  <si>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</si>
  <si>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</si>
  <si>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</si>
  <si>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</si>
  <si>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</si>
  <si>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</si>
  <si>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</si>
  <si>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</si>
  <si>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</si>
  <si>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</si>
  <si>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</si>
  <si>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</si>
  <si>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</si>
  <si>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</si>
  <si>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</si>
  <si>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</si>
  <si>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</si>
  <si>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</si>
  <si>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</si>
  <si>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</si>
  <si>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</si>
  <si>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</si>
  <si>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</si>
  <si>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</si>
  <si>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</si>
  <si>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</si>
  <si>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</si>
  <si>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</si>
  <si>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</si>
  <si>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</si>
  <si>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</si>
  <si>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</si>
  <si>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</si>
  <si>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</si>
  <si>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</si>
  <si>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</si>
  <si>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</si>
  <si>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</si>
  <si>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</si>
  <si>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</si>
  <si>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</si>
  <si>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</si>
  <si>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</si>
  <si>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</si>
  <si>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</si>
  <si>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</si>
  <si>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</si>
  <si>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</si>
  <si>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</si>
  <si>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</si>
  <si>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</si>
  <si>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</si>
  <si>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</si>
  <si>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</si>
  <si>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</si>
  <si>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</si>
  <si>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</si>
  <si>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</si>
  <si>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</si>
  <si>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</si>
  <si>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</si>
  <si>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</si>
  <si>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</si>
  <si>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</si>
  <si>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</si>
  <si>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</si>
  <si>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</si>
  <si>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</si>
  <si>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</si>
  <si>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</si>
  <si>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</si>
  <si>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</si>
  <si>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</si>
  <si>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</si>
  <si>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</si>
  <si>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</si>
  <si>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</si>
  <si>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</si>
  <si>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</si>
  <si>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</si>
  <si>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</si>
  <si>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</si>
  <si>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</si>
  <si>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</si>
  <si>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</si>
  <si>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</si>
  <si>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</si>
  <si>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</si>
  <si>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</si>
  <si>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</si>
  <si>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</si>
  <si>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</si>
  <si>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</si>
  <si>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</si>
  <si>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</si>
  <si>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</si>
  <si>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</si>
  <si>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</si>
  <si>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</si>
  <si>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</si>
  <si>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</si>
  <si>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</si>
  <si>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</si>
  <si>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</si>
  <si>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</si>
  <si>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</si>
  <si>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</si>
  <si>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</si>
  <si>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</si>
  <si>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</si>
  <si>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</si>
  <si>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</si>
  <si>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</si>
  <si>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</si>
  <si>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</si>
  <si>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</si>
  <si>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</si>
  <si>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</si>
  <si>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</si>
  <si>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</si>
  <si>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</si>
  <si>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</si>
  <si>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</si>
  <si>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</si>
  <si>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</si>
  <si>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</si>
  <si>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</si>
  <si>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</si>
  <si>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</si>
  <si>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</si>
  <si>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</si>
  <si>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</si>
  <si>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</si>
  <si>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</si>
  <si>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</si>
  <si>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</si>
  <si>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</si>
  <si>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</si>
  <si>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</si>
  <si>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</si>
  <si>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</si>
  <si>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</si>
  <si>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</si>
  <si>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</si>
  <si>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</si>
  <si>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</si>
  <si>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</si>
  <si>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</si>
  <si>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</si>
  <si>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</si>
  <si>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</si>
  <si>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</si>
  <si>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</si>
  <si>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</si>
  <si>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</si>
  <si>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</si>
  <si>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</si>
  <si>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</si>
  <si>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</si>
  <si>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</si>
  <si>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</si>
  <si>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</si>
  <si>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</si>
  <si>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</si>
  <si>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</si>
  <si>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</si>
  <si>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</si>
  <si>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</si>
  <si>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</si>
  <si>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</si>
  <si>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</si>
  <si>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</si>
  <si>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</si>
  <si>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</si>
  <si>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</si>
  <si>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</si>
  <si>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</si>
  <si>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</si>
  <si>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</si>
  <si>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</si>
  <si>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</si>
  <si>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</si>
  <si>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</si>
  <si>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</si>
  <si>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</si>
  <si>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</si>
  <si>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</si>
  <si>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</si>
  <si>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</si>
  <si>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</si>
  <si>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</si>
  <si>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</si>
  <si>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</si>
  <si>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</si>
  <si>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</si>
  <si>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</si>
  <si>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</si>
  <si>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</si>
  <si>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</si>
  <si>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</si>
  <si>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</si>
  <si>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</si>
  <si>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</si>
  <si>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</si>
  <si>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</si>
  <si>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</si>
  <si>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</si>
  <si>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</si>
  <si>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</si>
  <si>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</si>
  <si>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</si>
  <si>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</si>
  <si>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</si>
  <si>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</si>
  <si>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</si>
  <si>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</si>
  <si>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</si>
  <si>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</si>
  <si>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</si>
  <si>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</si>
  <si>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</si>
  <si>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</si>
  <si>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</si>
  <si>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</si>
  <si>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</si>
  <si>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</si>
  <si>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</si>
  <si>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</si>
  <si>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</si>
  <si>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</si>
  <si>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</si>
  <si>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</si>
  <si>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</si>
  <si>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</si>
  <si>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</si>
  <si>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</si>
  <si>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</si>
  <si>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</si>
  <si>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</si>
  <si>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</si>
  <si>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</si>
  <si>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</si>
  <si>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</si>
  <si>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</si>
  <si>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</si>
  <si>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</si>
  <si>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</si>
  <si>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</si>
  <si>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</si>
  <si>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</si>
  <si>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</si>
  <si>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</si>
  <si>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</si>
  <si>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</si>
  <si>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</si>
  <si>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</si>
  <si>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</si>
  <si>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</si>
  <si>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</si>
  <si>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</si>
  <si>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</si>
  <si>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</si>
  <si>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</si>
  <si>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</si>
  <si>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</si>
  <si>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</si>
  <si>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</si>
  <si>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</si>
  <si>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</si>
  <si>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</si>
  <si>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</si>
  <si>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</si>
  <si>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</si>
  <si>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</si>
  <si>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</si>
  <si>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</si>
  <si>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</si>
  <si>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</si>
  <si>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</si>
  <si>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</si>
  <si>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</si>
  <si>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</si>
  <si>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</si>
  <si>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</si>
  <si>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</si>
  <si>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</si>
  <si>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</si>
  <si>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</si>
  <si>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</si>
  <si>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</si>
  <si>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</si>
  <si>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</si>
  <si>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</si>
  <si>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</si>
  <si>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</si>
  <si>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</si>
  <si>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</si>
  <si>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</si>
  <si>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</si>
  <si>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</si>
  <si>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</si>
  <si>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</si>
  <si>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</si>
  <si>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</si>
  <si>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</si>
  <si>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</si>
  <si>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</si>
  <si>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</si>
  <si>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</si>
  <si>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</si>
  <si>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</si>
  <si>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</si>
  <si>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</si>
  <si>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</si>
  <si>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</si>
  <si>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</si>
  <si>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</si>
  <si>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</si>
  <si>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</si>
  <si>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</si>
  <si>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</si>
  <si>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</si>
  <si>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</si>
  <si>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</si>
  <si>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</si>
  <si>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</si>
  <si>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</si>
  <si>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</si>
  <si>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</si>
  <si>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</si>
  <si>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</si>
  <si>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</si>
  <si>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</si>
  <si>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</si>
  <si>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</si>
  <si>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</si>
  <si>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</si>
  <si>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</si>
  <si>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</si>
  <si>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</si>
  <si>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</si>
  <si>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</si>
  <si>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</si>
  <si>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</si>
  <si>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</si>
  <si>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</si>
  <si>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</si>
  <si>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</si>
  <si>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</si>
  <si>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</si>
  <si>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</si>
  <si>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</si>
  <si>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</si>
  <si>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</si>
  <si>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</si>
  <si>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</si>
  <si>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</si>
  <si>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</si>
  <si>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</si>
  <si>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</si>
  <si>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</si>
  <si>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</si>
  <si>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</si>
  <si>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</si>
  <si>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</si>
  <si>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</si>
  <si>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</si>
  <si>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</si>
  <si>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</si>
  <si>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</si>
  <si>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</si>
  <si>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</si>
  <si>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</si>
  <si>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</si>
  <si>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</si>
  <si>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</si>
  <si>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</si>
  <si>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</si>
  <si>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</si>
  <si>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</si>
  <si>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</si>
  <si>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</si>
  <si>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</si>
  <si>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</si>
  <si>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</si>
  <si>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</si>
  <si>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</si>
  <si>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</si>
  <si>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</si>
  <si>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</si>
  <si>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</si>
  <si>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</si>
  <si>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</si>
  <si>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</si>
  <si>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</si>
  <si>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</si>
  <si>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</si>
  <si>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</si>
  <si>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</si>
  <si>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</si>
  <si>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</si>
  <si>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</si>
  <si>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</si>
  <si>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</si>
  <si>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</si>
  <si>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</si>
  <si>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</si>
  <si>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</si>
  <si>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</si>
  <si>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</si>
  <si>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</si>
  <si>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</si>
  <si>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</si>
  <si>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</si>
  <si>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</si>
  <si>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</si>
  <si>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</si>
  <si>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</si>
  <si>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</si>
  <si>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</si>
  <si>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</si>
  <si>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</si>
  <si>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</si>
  <si>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</si>
  <si>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</si>
  <si>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</si>
  <si>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</si>
  <si>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</si>
  <si>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</si>
  <si>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</si>
  <si>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</si>
  <si>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</si>
  <si>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</si>
  <si>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</si>
  <si>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</si>
  <si>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</si>
  <si>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</si>
  <si>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</si>
  <si>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</si>
  <si>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</si>
  <si>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</si>
  <si>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</si>
  <si>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</si>
  <si>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</si>
  <si>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</si>
  <si>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</si>
  <si>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</si>
  <si>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</si>
  <si>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</si>
  <si>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</si>
  <si>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</si>
  <si>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</si>
  <si>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</si>
  <si>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</si>
  <si>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</si>
  <si>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</si>
  <si>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</si>
  <si>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</si>
  <si>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</si>
  <si>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</si>
  <si>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</si>
  <si>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</si>
  <si>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</si>
  <si>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</si>
  <si>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</si>
  <si>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</si>
  <si>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</si>
  <si>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</si>
  <si>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</si>
  <si>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</si>
  <si>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</si>
  <si>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</si>
  <si>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</si>
  <si>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</si>
  <si>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</si>
  <si>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</si>
  <si>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</si>
  <si>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</si>
  <si>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</si>
  <si>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</si>
  <si>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</si>
  <si>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</si>
  <si>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</si>
  <si>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</si>
  <si>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</si>
  <si>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</si>
  <si>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</si>
  <si>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</si>
  <si>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</si>
  <si>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</si>
  <si>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</si>
  <si>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</si>
  <si>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</si>
  <si>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</si>
  <si>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</si>
  <si>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</si>
  <si>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</si>
  <si>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</si>
  <si>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</si>
  <si>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</si>
  <si>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</si>
  <si>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</si>
  <si>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</si>
  <si>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</si>
  <si>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</si>
  <si>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</si>
  <si>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</si>
  <si>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</si>
  <si>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</si>
  <si>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</si>
  <si>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</si>
  <si>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</si>
  <si>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</si>
  <si>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</si>
  <si>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</si>
  <si>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</si>
  <si>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</si>
  <si>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</si>
  <si>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</si>
  <si>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</si>
  <si>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</si>
  <si>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</si>
  <si>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</si>
  <si>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</si>
  <si>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</si>
  <si>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</si>
  <si>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</si>
  <si>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</si>
  <si>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</si>
  <si>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</si>
  <si>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</si>
  <si>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</si>
  <si>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</si>
  <si>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</si>
  <si>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</si>
  <si>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</si>
  <si>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</si>
  <si>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</si>
  <si>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</si>
  <si>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</si>
  <si>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</si>
  <si>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</si>
  <si>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</si>
  <si>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</si>
  <si>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</si>
  <si>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</si>
  <si>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</si>
  <si>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</si>
  <si>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</si>
  <si>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</si>
  <si>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</si>
  <si>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</si>
  <si>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</si>
  <si>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</si>
  <si>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</si>
  <si>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</si>
  <si>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</si>
  <si>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</si>
  <si>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</si>
  <si>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</si>
  <si>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</si>
  <si>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</si>
  <si>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</si>
  <si>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</si>
  <si>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</si>
  <si>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</si>
  <si>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</si>
  <si>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</si>
  <si>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</si>
  <si>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</si>
  <si>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</si>
  <si>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</si>
  <si>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</si>
  <si>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</si>
  <si>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</si>
  <si>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</si>
  <si>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</si>
  <si>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</si>
  <si>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</si>
  <si>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</si>
  <si>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</si>
  <si>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</si>
  <si>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</si>
  <si>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</si>
  <si>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</si>
  <si>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</si>
  <si>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</si>
  <si>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</si>
  <si>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</si>
  <si>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</si>
  <si>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</si>
  <si>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</si>
  <si>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</si>
  <si>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</si>
  <si>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</si>
  <si>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</si>
  <si>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</si>
  <si>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</si>
  <si>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</si>
  <si>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</si>
  <si>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</si>
  <si>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</si>
  <si>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</si>
  <si>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</si>
  <si>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</si>
  <si>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</si>
  <si>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</si>
  <si>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</si>
  <si>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</si>
  <si>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</si>
  <si>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</si>
  <si>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</si>
  <si>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</si>
  <si>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</si>
  <si>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</si>
  <si>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</si>
  <si>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</si>
  <si>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</si>
  <si>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</si>
  <si>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</si>
  <si>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</si>
  <si>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</si>
  <si>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</si>
  <si>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</si>
  <si>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</si>
  <si>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</si>
  <si>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</si>
  <si>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</si>
  <si>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</si>
  <si>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</si>
  <si>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</si>
  <si>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</si>
  <si>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</si>
  <si>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</si>
  <si>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</si>
  <si>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</si>
  <si>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</si>
  <si>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</si>
  <si>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</si>
  <si>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</si>
  <si>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</si>
  <si>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</si>
  <si>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</si>
  <si>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</si>
  <si>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</si>
  <si>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</si>
  <si>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</si>
  <si>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</si>
  <si>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</si>
  <si>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</si>
  <si>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</si>
  <si>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</si>
  <si>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</si>
  <si>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</si>
  <si>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</si>
  <si>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</si>
  <si>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</si>
  <si>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</si>
  <si>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</si>
  <si>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</si>
  <si>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</si>
  <si>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</si>
  <si>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</si>
  <si>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</si>
  <si>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</si>
  <si>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</si>
  <si>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</si>
  <si>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</si>
  <si>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</si>
  <si>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</si>
  <si>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</si>
  <si>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</si>
  <si>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</si>
  <si>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</si>
  <si>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</si>
  <si>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</si>
  <si>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</si>
  <si>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</si>
  <si>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</si>
  <si>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</si>
  <si>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</si>
  <si>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</si>
  <si>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</si>
  <si>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</si>
  <si>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</si>
  <si>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</si>
  <si>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</si>
  <si>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</si>
  <si>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</si>
  <si>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</si>
  <si>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</si>
  <si>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</si>
  <si>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</si>
  <si>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</si>
  <si>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</si>
  <si>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</si>
  <si>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</si>
  <si>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</si>
  <si>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</si>
  <si>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</si>
  <si>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</si>
  <si>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</si>
  <si>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</si>
  <si>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</si>
  <si>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</si>
  <si>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</si>
  <si>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</si>
  <si>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</si>
  <si>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</si>
  <si>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</si>
  <si>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</si>
  <si>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</si>
  <si>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</si>
  <si>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</si>
  <si>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</si>
  <si>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</si>
  <si>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</si>
  <si>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</si>
  <si>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</si>
  <si>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</si>
  <si>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</si>
  <si>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</si>
  <si>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</si>
  <si>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</si>
  <si>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</si>
  <si>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</si>
  <si>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</si>
  <si>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</si>
  <si>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</si>
  <si>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</si>
  <si>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</si>
  <si>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</si>
  <si>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</si>
  <si>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</si>
  <si>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</si>
  <si>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</si>
  <si>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</si>
  <si>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</si>
  <si>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</si>
  <si>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</si>
  <si>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</si>
  <si>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</si>
  <si>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</si>
  <si>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</si>
  <si>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</si>
  <si>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</si>
  <si>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</si>
  <si>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</si>
  <si>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</si>
  <si>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</si>
  <si>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</si>
  <si>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</si>
  <si>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</si>
  <si>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</si>
  <si>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</si>
  <si>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</si>
  <si>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</si>
  <si>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</si>
  <si>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</si>
  <si>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</si>
  <si>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</si>
  <si>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</si>
  <si>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</si>
  <si>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</si>
  <si>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</si>
  <si>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</si>
  <si>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</si>
  <si>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</si>
  <si>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</si>
  <si>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</si>
  <si>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</si>
  <si>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</si>
  <si>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</si>
  <si>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</si>
  <si>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</si>
  <si>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</si>
  <si>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</si>
  <si>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</si>
  <si>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</si>
  <si>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</si>
  <si>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</si>
  <si>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</si>
  <si>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</si>
  <si>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</si>
  <si>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</si>
  <si>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</si>
  <si>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</si>
  <si>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</si>
  <si>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</si>
  <si>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</si>
  <si>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</si>
  <si>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</si>
  <si>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</si>
  <si>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</si>
  <si>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</si>
  <si>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</si>
  <si>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</si>
  <si>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</si>
  <si>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</si>
  <si>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</si>
  <si>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</si>
  <si>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</si>
  <si>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</si>
  <si>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</si>
  <si>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</si>
  <si>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</si>
  <si>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</si>
  <si>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</si>
  <si>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</si>
  <si>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</si>
  <si>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</si>
  <si>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</si>
  <si>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</si>
  <si>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</si>
  <si>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</si>
  <si>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</si>
  <si>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</si>
  <si>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</si>
  <si>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</si>
  <si>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</si>
  <si>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</si>
  <si>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</si>
  <si>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</si>
  <si>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</si>
  <si>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</si>
  <si>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</si>
  <si>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</si>
  <si>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</si>
  <si>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</si>
  <si>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</si>
  <si>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</si>
  <si>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</si>
  <si>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</si>
  <si>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</si>
  <si>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</si>
  <si>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</si>
  <si>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</si>
  <si>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</si>
  <si>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</si>
  <si>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</si>
  <si>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</si>
  <si>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</si>
  <si>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</si>
  <si>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</si>
  <si>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</si>
  <si>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</si>
  <si>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</si>
  <si>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</si>
  <si>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</si>
  <si>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</si>
  <si>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</si>
  <si>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</si>
  <si>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</si>
  <si>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</si>
  <si>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</si>
  <si>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</si>
  <si>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</si>
  <si>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</si>
  <si>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</si>
  <si>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</si>
  <si>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</si>
  <si>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</si>
  <si>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</si>
  <si>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</si>
  <si>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</si>
  <si>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</si>
  <si>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</si>
  <si>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</si>
  <si>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</si>
  <si>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</si>
  <si>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</si>
  <si>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</si>
  <si>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</si>
  <si>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</si>
  <si>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</si>
  <si>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</si>
  <si>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</si>
  <si>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</si>
  <si>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</si>
  <si>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</si>
  <si>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</si>
  <si>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</si>
  <si>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</si>
  <si>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</si>
  <si>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</si>
  <si>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</si>
  <si>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</si>
  <si>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</si>
  <si>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</si>
  <si>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</si>
  <si>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</si>
  <si>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</si>
  <si>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</si>
  <si>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</si>
  <si>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</si>
  <si>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</si>
  <si>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</si>
  <si>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</si>
  <si>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</si>
  <si>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</si>
  <si>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</si>
  <si>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</si>
  <si>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</si>
  <si>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</si>
  <si>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</si>
  <si>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</si>
  <si>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</si>
  <si>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</si>
  <si>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</si>
  <si>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</si>
  <si>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</si>
  <si>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</si>
  <si>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</si>
  <si>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</si>
  <si>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</si>
  <si>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</si>
  <si>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</si>
  <si>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</si>
  <si>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</si>
  <si>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</si>
  <si>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</si>
  <si>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</si>
  <si>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</si>
  <si>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</si>
  <si>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</si>
  <si>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</si>
  <si>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</si>
  <si>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</si>
  <si>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</si>
  <si>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</si>
  <si>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</si>
  <si>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</si>
  <si>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</si>
  <si>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</si>
  <si>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</si>
  <si>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</si>
  <si>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</si>
  <si>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</si>
  <si>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</si>
  <si>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</si>
  <si>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</si>
  <si>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</si>
  <si>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</si>
  <si>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</si>
  <si>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</si>
  <si>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</si>
  <si>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</si>
  <si>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</si>
  <si>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</si>
  <si>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</si>
  <si>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</si>
  <si>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</si>
  <si>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</si>
  <si>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</si>
  <si>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</si>
  <si>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</si>
  <si>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</si>
  <si>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</si>
  <si>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</si>
  <si>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</si>
  <si>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</si>
  <si>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</si>
  <si>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</si>
  <si>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</si>
  <si>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</si>
  <si>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</si>
  <si>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</si>
  <si>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</si>
  <si>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</si>
  <si>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</si>
  <si>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</si>
  <si>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</si>
  <si>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</si>
  <si>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</si>
  <si>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</si>
  <si>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</si>
  <si>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</si>
  <si>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</si>
  <si>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</si>
  <si>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</si>
  <si>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</si>
  <si>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</si>
  <si>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</si>
  <si>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</si>
  <si>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</si>
  <si>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</si>
  <si>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</si>
  <si>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</si>
  <si>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</si>
  <si>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</si>
  <si>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</si>
  <si>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</si>
  <si>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</si>
  <si>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</si>
  <si>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</si>
  <si>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</si>
  <si>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</si>
  <si>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</si>
  <si>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</si>
  <si>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</si>
  <si>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</si>
  <si>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</si>
  <si>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</si>
  <si>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</si>
  <si>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</si>
  <si>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</si>
  <si>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</si>
  <si>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</si>
  <si>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</si>
  <si>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</si>
  <si>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</si>
  <si>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</si>
  <si>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</si>
  <si>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</si>
  <si>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</si>
  <si>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</si>
  <si>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</si>
  <si>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</si>
  <si>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</si>
  <si>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</si>
  <si>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</si>
  <si>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</si>
  <si>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</si>
  <si>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</si>
  <si>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</si>
  <si>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</si>
  <si>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</si>
  <si>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</si>
  <si>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</si>
  <si>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</si>
  <si>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</si>
  <si>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</si>
  <si>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</si>
  <si>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</si>
  <si>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</si>
  <si>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</si>
  <si>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</si>
  <si>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</si>
  <si>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</si>
  <si>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</si>
  <si>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</si>
  <si>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</si>
  <si>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</si>
  <si>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</si>
  <si>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</si>
  <si>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</si>
  <si>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</si>
  <si>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</si>
  <si>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</si>
  <si>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</si>
  <si>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</si>
  <si>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</si>
  <si>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</si>
  <si>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</si>
  <si>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</si>
  <si>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</si>
  <si>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</si>
  <si>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</si>
  <si>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</si>
  <si>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</si>
  <si>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</si>
  <si>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</si>
  <si>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</si>
  <si>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</si>
  <si>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</si>
  <si>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</si>
  <si>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</si>
  <si>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</si>
  <si>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</si>
  <si>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</si>
  <si>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</si>
  <si>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</si>
  <si>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</si>
  <si>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</si>
  <si>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</si>
  <si>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</si>
  <si>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</si>
  <si>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</si>
  <si>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</si>
  <si>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</si>
  <si>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</si>
  <si>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</si>
  <si>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</si>
  <si>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</si>
  <si>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</si>
  <si>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</si>
  <si>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</si>
  <si>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</si>
  <si>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</si>
  <si>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</si>
  <si>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</si>
  <si>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</si>
  <si>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</si>
  <si>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</si>
  <si>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</si>
  <si>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</si>
  <si>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</si>
  <si>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</si>
  <si>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</si>
  <si>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</si>
  <si>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</si>
  <si>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</si>
  <si>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</si>
  <si>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</si>
  <si>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</si>
  <si>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</si>
  <si>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</si>
  <si>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</si>
  <si>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</si>
  <si>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</si>
  <si>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</si>
  <si>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</si>
  <si>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</si>
  <si>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</si>
  <si>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</si>
  <si>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</si>
  <si>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</si>
  <si>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</si>
  <si>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</si>
  <si>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</si>
  <si>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</si>
  <si>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</si>
  <si>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</si>
  <si>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</si>
  <si>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</si>
  <si>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</si>
  <si>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</si>
  <si>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</si>
  <si>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</si>
  <si>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</si>
  <si>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</si>
  <si>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</si>
  <si>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</si>
  <si>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</si>
  <si>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</si>
  <si>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</si>
  <si>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</si>
  <si>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</si>
  <si>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</si>
  <si>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</si>
  <si>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</si>
  <si>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</si>
  <si>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</si>
  <si>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</si>
  <si>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</si>
  <si>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</si>
  <si>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</si>
  <si>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</si>
  <si>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</si>
  <si>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</si>
  <si>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</si>
  <si>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</si>
  <si>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</si>
  <si>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</si>
  <si>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</si>
  <si>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</si>
  <si>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</si>
  <si>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</si>
  <si>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</si>
  <si>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</si>
  <si>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</si>
  <si>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</si>
  <si>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</si>
  <si>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</si>
  <si>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</si>
  <si>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</si>
  <si>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</si>
  <si>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</si>
  <si>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</si>
  <si>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</si>
  <si>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</si>
  <si>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</si>
  <si>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</si>
  <si>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</si>
  <si>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</si>
  <si>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</si>
  <si>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</si>
  <si>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</si>
  <si>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</si>
  <si>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</si>
  <si>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</si>
  <si>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</si>
  <si>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</si>
  <si>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</si>
  <si>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</si>
  <si>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</si>
  <si>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</si>
  <si>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</si>
  <si>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</si>
  <si>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</si>
  <si>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</si>
  <si>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</si>
  <si>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</si>
  <si>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</si>
  <si>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</si>
  <si>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</si>
  <si>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</si>
  <si>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</si>
  <si>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</si>
  <si>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</si>
  <si>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</si>
  <si>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</si>
  <si>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</si>
  <si>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</si>
  <si>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</si>
  <si>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</si>
  <si>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</si>
  <si>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</si>
  <si>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</si>
  <si>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</si>
  <si>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</si>
  <si>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</si>
  <si>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</si>
  <si>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</si>
  <si>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</si>
  <si>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</si>
  <si>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</si>
  <si>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</si>
  <si>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</si>
  <si>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</si>
  <si>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</si>
  <si>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</si>
  <si>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</si>
  <si>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</si>
  <si>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</si>
  <si>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</si>
  <si>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</si>
  <si>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</si>
  <si>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</si>
  <si>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</si>
  <si>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</si>
  <si>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</si>
  <si>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</si>
  <si>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</si>
  <si>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</si>
  <si>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</si>
  <si>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</si>
  <si>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</si>
  <si>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</si>
  <si>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</si>
  <si>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</si>
  <si>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</si>
  <si>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</si>
  <si>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</si>
  <si>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</si>
  <si>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</si>
  <si>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</si>
  <si>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</si>
  <si>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</si>
  <si>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</si>
  <si>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</si>
  <si>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</si>
  <si>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</si>
  <si>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</si>
  <si>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</si>
  <si>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</si>
  <si>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</si>
  <si>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</si>
  <si>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</si>
  <si>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</si>
  <si>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</si>
  <si>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</si>
  <si>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</si>
  <si>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</si>
  <si>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</si>
  <si>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</si>
  <si>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</si>
  <si>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</si>
  <si>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</si>
  <si>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</si>
  <si>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</si>
  <si>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</si>
  <si>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</si>
  <si>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</si>
  <si>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</si>
  <si>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</si>
  <si>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</si>
  <si>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</si>
  <si>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</si>
  <si>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</si>
  <si>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</si>
  <si>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</si>
  <si>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</si>
  <si>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</si>
  <si>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</si>
  <si>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</si>
  <si>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</si>
  <si>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</si>
  <si>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</si>
  <si>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</si>
  <si>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</si>
  <si>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</si>
  <si>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</si>
  <si>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</si>
  <si>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</si>
  <si>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</si>
  <si>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</si>
  <si>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</si>
  <si>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</si>
  <si>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</si>
  <si>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</si>
  <si>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</si>
  <si>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</si>
  <si>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</si>
  <si>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</si>
  <si>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</si>
  <si>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</si>
  <si>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</si>
  <si>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</si>
  <si>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</si>
  <si>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</si>
  <si>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</si>
  <si>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</si>
  <si>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</si>
  <si>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</si>
  <si>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</si>
  <si>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</si>
  <si>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</si>
  <si>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</si>
  <si>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</si>
  <si>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</si>
  <si>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</si>
  <si>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</si>
  <si>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</si>
  <si>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</si>
  <si>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</si>
  <si>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</si>
  <si>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</si>
  <si>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</si>
  <si>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</si>
  <si>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</si>
  <si>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</si>
  <si>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</si>
  <si>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</si>
  <si>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</si>
  <si>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</si>
  <si>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</si>
  <si>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</si>
  <si>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</si>
  <si>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</si>
  <si>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</si>
  <si>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</si>
  <si>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</si>
  <si>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</si>
  <si>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</si>
  <si>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</si>
  <si>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</si>
  <si>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</si>
  <si>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</si>
  <si>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</si>
  <si>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</si>
  <si>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</si>
  <si>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</si>
  <si>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</si>
  <si>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</si>
  <si>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</si>
  <si>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</si>
  <si>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</si>
  <si>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</si>
  <si>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</si>
  <si>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</si>
  <si>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</si>
  <si>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</si>
  <si>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</si>
  <si>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</si>
  <si>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</si>
  <si>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</si>
  <si>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</si>
  <si>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</si>
  <si>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</si>
  <si>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</si>
  <si>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</si>
  <si>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</si>
  <si>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</si>
  <si>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</si>
  <si>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</si>
  <si>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</si>
  <si>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</si>
  <si>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</si>
  <si>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</si>
  <si>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</si>
  <si>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</si>
  <si>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</si>
  <si>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</si>
  <si>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</si>
  <si>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</si>
  <si>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</si>
  <si>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</si>
  <si>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</si>
  <si>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</si>
  <si>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</si>
  <si>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</si>
  <si>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</si>
  <si>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</si>
  <si>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</si>
  <si>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</si>
  <si>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</si>
  <si>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</si>
  <si>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</si>
  <si>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</si>
  <si>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</si>
  <si>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</si>
  <si>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</si>
  <si>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</si>
  <si>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</si>
  <si>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</si>
  <si>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</si>
  <si>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</si>
  <si>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</si>
  <si>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</si>
  <si>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</si>
  <si>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</si>
  <si>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</si>
  <si>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</si>
  <si>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</si>
  <si>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</si>
  <si>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</si>
  <si>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</si>
  <si>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</si>
  <si>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</si>
  <si>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</si>
  <si>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</si>
  <si>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</si>
  <si>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</si>
  <si>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</si>
  <si>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</si>
  <si>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</si>
  <si>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</si>
  <si>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</si>
  <si>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</si>
  <si>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</si>
  <si>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</si>
  <si>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</si>
  <si>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</si>
  <si>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</si>
  <si>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</si>
  <si>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</si>
  <si>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</si>
  <si>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</si>
  <si>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</si>
  <si>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</si>
  <si>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</si>
  <si>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</si>
  <si>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</si>
  <si>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</si>
  <si>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</si>
  <si>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</si>
  <si>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</si>
  <si>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</si>
  <si>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</si>
  <si>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</si>
  <si>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</si>
  <si>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</si>
  <si>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</si>
  <si>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</si>
  <si>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</si>
  <si>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</si>
  <si>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</si>
  <si>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</si>
  <si>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</si>
  <si>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</si>
  <si>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</si>
  <si>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</si>
  <si>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</si>
  <si>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</si>
  <si>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</si>
  <si>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</si>
  <si>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</si>
  <si>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</si>
  <si>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</si>
  <si>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</si>
  <si>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</si>
  <si>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</si>
  <si>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</si>
  <si>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</si>
  <si>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</si>
  <si>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</si>
  <si>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</si>
  <si>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</si>
  <si>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</si>
  <si>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</si>
  <si>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</si>
  <si>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</si>
  <si>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</si>
  <si>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</si>
  <si>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</si>
  <si>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</si>
  <si>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</si>
  <si>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</si>
  <si>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</si>
  <si>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</si>
  <si>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</si>
  <si>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</si>
  <si>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</si>
  <si>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</si>
  <si>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</si>
  <si>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</si>
  <si>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</si>
  <si>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</si>
  <si>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</si>
  <si>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</si>
  <si>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</si>
  <si>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</si>
  <si>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</si>
  <si>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</si>
  <si>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</si>
  <si>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</si>
  <si>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</si>
  <si>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</si>
  <si>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</si>
  <si>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</si>
  <si>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</si>
  <si>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</si>
  <si>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</si>
  <si>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</si>
  <si>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</si>
  <si>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</si>
  <si>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</si>
  <si>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</si>
  <si>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</si>
  <si>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</si>
  <si>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</si>
  <si>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</si>
  <si>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</si>
  <si>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</si>
  <si>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</si>
  <si>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</si>
  <si>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</si>
  <si>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</si>
  <si>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</si>
  <si>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</si>
  <si>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</si>
  <si>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</si>
  <si>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</si>
  <si>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</si>
  <si>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</si>
  <si>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</si>
  <si>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</si>
  <si>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</si>
  <si>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</si>
  <si>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</si>
  <si>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</si>
  <si>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</si>
  <si>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</si>
  <si>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</si>
  <si>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</si>
  <si>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</si>
  <si>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</si>
  <si>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</si>
  <si>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</si>
  <si>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</si>
  <si>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</si>
  <si>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</si>
  <si>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</si>
  <si>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</si>
  <si>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</si>
  <si>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</si>
  <si>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</si>
  <si>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</si>
  <si>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</si>
  <si>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</si>
  <si>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</si>
  <si>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</si>
  <si>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</si>
  <si>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</si>
  <si>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</si>
  <si>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</si>
  <si>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</si>
  <si>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</si>
  <si>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</si>
  <si>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</si>
  <si>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</si>
  <si>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</si>
  <si>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</si>
  <si>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</si>
  <si>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</si>
  <si>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</si>
  <si>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</si>
  <si>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</si>
  <si>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</si>
  <si>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</si>
  <si>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</si>
  <si>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</si>
  <si>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</si>
  <si>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</si>
  <si>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</si>
  <si>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</si>
  <si>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</si>
  <si>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</si>
  <si>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</si>
  <si>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</si>
  <si>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</si>
  <si>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</si>
  <si>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</si>
  <si>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</si>
  <si>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</si>
  <si>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</si>
  <si>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</si>
  <si>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</si>
  <si>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</si>
  <si>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</si>
  <si>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</si>
  <si>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</si>
  <si>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</si>
  <si>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</si>
  <si>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</si>
  <si>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</si>
  <si>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</si>
  <si>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</si>
  <si>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</si>
  <si>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</si>
  <si>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</si>
  <si>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</si>
  <si>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</si>
  <si>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</si>
  <si>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</si>
  <si>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</si>
  <si>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</si>
  <si>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</si>
  <si>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</si>
  <si>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</si>
  <si>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</si>
  <si>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</si>
  <si>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</si>
  <si>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</si>
  <si>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</si>
  <si>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</si>
  <si>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</si>
  <si>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</si>
  <si>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</si>
  <si>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</si>
  <si>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</si>
  <si>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</si>
  <si>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</si>
  <si>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</si>
  <si>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</si>
  <si>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</si>
  <si>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</si>
  <si>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</si>
  <si>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</si>
  <si>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</si>
  <si>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</si>
  <si>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</si>
  <si>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</si>
  <si>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</si>
  <si>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</si>
  <si>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</si>
  <si>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</si>
  <si>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</si>
  <si>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</si>
  <si>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</si>
  <si>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</si>
  <si>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</si>
  <si>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</si>
  <si>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</si>
  <si>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</si>
  <si>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</si>
  <si>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</si>
  <si>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</si>
  <si>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</si>
  <si>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</si>
  <si>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</si>
  <si>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</si>
  <si>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</si>
  <si>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</si>
  <si>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</si>
  <si>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</si>
  <si>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</si>
  <si>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</si>
  <si>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</si>
  <si>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</si>
  <si>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</si>
  <si>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</si>
  <si>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</si>
  <si>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</si>
  <si>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</si>
  <si>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</si>
  <si>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</si>
  <si>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</si>
  <si>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</si>
  <si>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</si>
  <si>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</si>
  <si>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</si>
  <si>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</si>
  <si>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</si>
  <si>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</si>
  <si>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</si>
  <si>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</si>
  <si>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</si>
  <si>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</si>
  <si>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</si>
  <si>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</si>
  <si>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</si>
  <si>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</si>
  <si>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</si>
  <si>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</si>
  <si>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</si>
  <si>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</si>
  <si>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</si>
  <si>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</si>
  <si>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</si>
  <si>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</si>
  <si>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</si>
  <si>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</si>
  <si>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</si>
  <si>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</si>
  <si>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</si>
  <si>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</si>
  <si>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</si>
  <si>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</si>
  <si>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</si>
  <si>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</si>
  <si>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</si>
  <si>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</si>
  <si>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</si>
  <si>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</si>
  <si>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</si>
  <si>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</si>
  <si>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</si>
  <si>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</si>
  <si>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</si>
  <si>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</si>
  <si>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</si>
  <si>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</si>
  <si>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</si>
  <si>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</si>
  <si>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</si>
  <si>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</si>
  <si>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</si>
  <si>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</si>
  <si>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</si>
  <si>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</si>
  <si>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</si>
  <si>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</si>
  <si>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</si>
  <si>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</si>
  <si>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</si>
  <si>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</si>
  <si>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</si>
  <si>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</si>
  <si>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</si>
  <si>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</si>
  <si>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</si>
  <si>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</si>
  <si>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</si>
  <si>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</si>
  <si>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</si>
  <si>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</si>
  <si>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</si>
  <si>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</si>
  <si>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</si>
  <si>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</si>
  <si>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</si>
  <si>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</si>
  <si>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</si>
  <si>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</si>
  <si>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</si>
  <si>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</si>
  <si>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</si>
  <si>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</si>
  <si>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</si>
  <si>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</si>
  <si>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</si>
  <si>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</si>
  <si>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</si>
  <si>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</si>
  <si>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</si>
  <si>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</si>
  <si>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</si>
  <si>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</si>
  <si>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</si>
  <si>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</si>
  <si>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</si>
  <si>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</si>
  <si>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</si>
  <si>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</si>
  <si>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</si>
  <si>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</si>
  <si>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</si>
  <si>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</si>
  <si>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</si>
  <si>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</si>
  <si>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</si>
  <si>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</si>
  <si>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</si>
  <si>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</si>
  <si>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</si>
  <si>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</si>
  <si>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</si>
  <si>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</si>
  <si>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</si>
  <si>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</si>
  <si>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</si>
  <si>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</si>
  <si>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</si>
  <si>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</si>
  <si>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</si>
  <si>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</si>
  <si>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</si>
  <si>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</si>
  <si>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</si>
  <si>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</si>
  <si>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</si>
  <si>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</si>
  <si>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</si>
  <si>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</si>
  <si>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</si>
  <si>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</si>
  <si>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</si>
  <si>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</si>
  <si>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</si>
  <si>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</si>
  <si>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</si>
  <si>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</si>
  <si>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</si>
  <si>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</si>
  <si>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</si>
  <si>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</si>
  <si>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</si>
  <si>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</si>
  <si>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</si>
  <si>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</si>
  <si>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</si>
  <si>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</si>
  <si>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</si>
  <si>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</si>
  <si>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</si>
  <si>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</si>
  <si>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</si>
  <si>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</si>
  <si>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</si>
  <si>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</si>
  <si>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</si>
  <si>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</si>
  <si>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</si>
  <si>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</si>
  <si>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</si>
  <si>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</si>
  <si>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</si>
  <si>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</si>
  <si>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</si>
  <si>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</si>
  <si>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</si>
  <si>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</si>
  <si>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</si>
  <si>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</si>
  <si>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</si>
  <si>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</si>
  <si>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</si>
  <si>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</si>
  <si>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</si>
  <si>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</si>
  <si>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</si>
  <si>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</si>
  <si>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</si>
  <si>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</si>
  <si>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</si>
  <si>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</si>
  <si>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</si>
  <si>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</si>
  <si>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</si>
  <si>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</si>
  <si>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</si>
  <si>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</si>
  <si>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</si>
  <si>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</si>
  <si>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</si>
  <si>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</si>
  <si>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</si>
  <si>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</si>
  <si>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</si>
  <si>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</si>
  <si>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</si>
  <si>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</si>
  <si>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</si>
  <si>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</si>
  <si>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</si>
  <si>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</si>
  <si>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</si>
  <si>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</si>
  <si>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</si>
  <si>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</si>
  <si>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</si>
  <si>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</si>
  <si>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</si>
  <si>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</si>
  <si>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</si>
  <si>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</si>
  <si>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</si>
  <si>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</si>
  <si>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</si>
  <si>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</si>
  <si>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</si>
  <si>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</si>
  <si>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</si>
  <si>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</si>
  <si>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</si>
  <si>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</si>
  <si>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</si>
  <si>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</si>
  <si>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</si>
  <si>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</si>
  <si>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</si>
  <si>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</si>
  <si>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</si>
  <si>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</si>
  <si>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</si>
  <si>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</si>
  <si>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</si>
  <si>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</si>
  <si>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</si>
  <si>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</si>
  <si>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</si>
  <si>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</si>
  <si>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</si>
  <si>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</si>
  <si>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</si>
  <si>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</si>
  <si>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</si>
  <si>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</si>
  <si>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</si>
  <si>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</si>
  <si>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</si>
  <si>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</si>
  <si>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</si>
  <si>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</si>
  <si>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</si>
  <si>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</si>
  <si>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</si>
  <si>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</si>
  <si>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</si>
  <si>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</si>
  <si>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</si>
  <si>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</si>
  <si>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</si>
  <si>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</si>
  <si>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</si>
  <si>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</si>
  <si>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</si>
  <si>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</si>
  <si>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</si>
  <si>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</si>
  <si>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</si>
  <si>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</si>
  <si>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</si>
  <si>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</si>
  <si>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</si>
  <si>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</si>
  <si>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</si>
  <si>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</si>
  <si>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</si>
  <si>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</si>
  <si>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</si>
  <si>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</si>
  <si>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</si>
  <si>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</si>
  <si>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</si>
  <si>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</si>
  <si>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</si>
  <si>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</si>
  <si>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</si>
  <si>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</si>
  <si>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</si>
  <si>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</si>
  <si>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</si>
  <si>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</si>
  <si>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</si>
  <si>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</si>
  <si>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</si>
  <si>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</si>
  <si>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</si>
  <si>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</si>
  <si>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</si>
  <si>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</si>
  <si>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</si>
  <si>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</si>
  <si>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</si>
  <si>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</si>
  <si>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</si>
  <si>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</si>
  <si>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</si>
  <si>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</si>
  <si>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</si>
  <si>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</si>
  <si>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</si>
  <si>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</si>
  <si>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</si>
  <si>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</si>
  <si>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</si>
  <si>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</si>
  <si>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</si>
  <si>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</si>
  <si>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</si>
  <si>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</si>
  <si>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</si>
  <si>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</si>
  <si>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</si>
  <si>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</si>
  <si>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</si>
  <si>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</si>
  <si>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</si>
  <si>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</si>
  <si>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</si>
  <si>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</si>
  <si>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</si>
  <si>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</si>
  <si>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</si>
  <si>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</si>
  <si>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</si>
  <si>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</si>
  <si>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</si>
  <si>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</si>
  <si>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</si>
  <si>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</si>
  <si>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</si>
  <si>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</si>
  <si>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</si>
  <si>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</si>
  <si>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</si>
  <si>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</si>
  <si>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</si>
  <si>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</si>
  <si>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</si>
  <si>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</si>
  <si>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</si>
  <si>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</si>
  <si>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</si>
  <si>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</si>
  <si>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</si>
  <si>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</si>
  <si>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</si>
  <si>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</si>
  <si>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</si>
  <si>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</si>
  <si>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</si>
  <si>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</si>
  <si>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</si>
  <si>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</si>
  <si>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</si>
  <si>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</si>
  <si>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</si>
  <si>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</si>
  <si>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</si>
  <si>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</si>
  <si>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</si>
  <si>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</si>
  <si>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</si>
  <si>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</si>
  <si>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</si>
  <si>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</si>
  <si>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</si>
  <si>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</si>
  <si>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</si>
  <si>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</si>
  <si>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</si>
  <si>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</si>
  <si>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</si>
  <si>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</si>
  <si>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</si>
  <si>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</si>
  <si>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</si>
  <si>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</si>
  <si>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</si>
  <si>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</si>
  <si>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</si>
  <si>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</si>
  <si>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</si>
  <si>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</si>
  <si>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</si>
  <si>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</si>
  <si>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</si>
  <si>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</si>
  <si>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</si>
  <si>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</si>
  <si>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</si>
  <si>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</si>
  <si>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</si>
  <si>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</si>
  <si>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</si>
  <si>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</si>
  <si>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</si>
  <si>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</si>
  <si>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</si>
  <si>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</si>
  <si>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</si>
  <si>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</si>
  <si>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</si>
  <si>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</si>
  <si>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</si>
  <si>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</si>
  <si>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</si>
  <si>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</si>
  <si>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</si>
  <si>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</si>
  <si>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</si>
  <si>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</si>
  <si>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</si>
  <si>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</si>
  <si>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</si>
  <si>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</si>
  <si>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</si>
  <si>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</si>
  <si>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</si>
  <si>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</si>
  <si>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</si>
  <si>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</si>
  <si>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</si>
  <si>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</si>
  <si>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</si>
  <si>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</si>
  <si>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</si>
  <si>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</si>
  <si>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</si>
  <si>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</si>
  <si>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</si>
  <si>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</si>
  <si>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</si>
  <si>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</si>
  <si>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</si>
  <si>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</si>
  <si>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</si>
  <si>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</si>
  <si>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</si>
  <si>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</si>
  <si>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</si>
  <si>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</si>
  <si>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</si>
  <si>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</si>
  <si>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</si>
  <si>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</si>
  <si>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</si>
  <si>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</si>
  <si>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</si>
  <si>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</si>
  <si>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</si>
  <si>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</si>
  <si>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</si>
  <si>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</si>
  <si>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</si>
  <si>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</si>
  <si>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</si>
  <si>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</si>
  <si>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</si>
  <si>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</si>
  <si>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</si>
  <si>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</si>
  <si>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</si>
  <si>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</si>
  <si>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</si>
  <si>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</si>
  <si>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</si>
  <si>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</si>
  <si>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</si>
  <si>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</si>
  <si>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</si>
  <si>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</si>
  <si>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</si>
  <si>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</si>
  <si>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</si>
  <si>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</si>
  <si>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</si>
  <si>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</si>
  <si>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</si>
  <si>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</si>
  <si>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</si>
  <si>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</si>
  <si>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</si>
  <si>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</si>
  <si>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</si>
  <si>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</si>
  <si>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</si>
  <si>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</si>
  <si>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</si>
  <si>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</si>
  <si>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</si>
  <si>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</si>
  <si>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</si>
  <si>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</si>
  <si>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</si>
  <si>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</si>
  <si>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</si>
  <si>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</si>
  <si>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</si>
  <si>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</si>
  <si>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</si>
  <si>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</si>
  <si>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</si>
  <si>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</si>
  <si>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</si>
  <si>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</si>
  <si>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</si>
  <si>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</si>
  <si>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</si>
  <si>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</si>
  <si>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</si>
  <si>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</si>
  <si>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</si>
  <si>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</si>
  <si>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</si>
  <si>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</si>
  <si>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</si>
  <si>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</si>
  <si>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</si>
  <si>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</si>
  <si>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</si>
  <si>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</si>
  <si>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</si>
  <si>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</si>
  <si>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</si>
  <si>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</si>
  <si>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</si>
  <si>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</si>
  <si>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</si>
  <si>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</si>
  <si>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</si>
  <si>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</si>
  <si>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</si>
  <si>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</si>
  <si>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</si>
  <si>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</si>
  <si>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</si>
  <si>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</si>
  <si>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</si>
  <si>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</si>
  <si>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</si>
  <si>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</si>
  <si>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</si>
  <si>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</si>
  <si>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</si>
  <si>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</si>
  <si>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</si>
  <si>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</si>
  <si>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</si>
  <si>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</si>
  <si>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</si>
  <si>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</si>
  <si>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</si>
  <si>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</si>
  <si>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</si>
  <si>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</si>
  <si>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</si>
  <si>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</si>
  <si>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</si>
  <si>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</si>
  <si>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</si>
  <si>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</si>
  <si>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</si>
  <si>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</si>
  <si>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</si>
  <si>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</si>
  <si>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</si>
  <si>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</si>
  <si>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</si>
  <si>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</si>
  <si>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</si>
  <si>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</si>
  <si>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</si>
  <si>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</si>
  <si>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</si>
  <si>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</si>
  <si>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</si>
  <si>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</si>
  <si>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</si>
  <si>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</si>
  <si>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</si>
  <si>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</si>
  <si>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</si>
  <si>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</si>
  <si>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</si>
  <si>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</si>
  <si>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</si>
  <si>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</si>
  <si>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</si>
  <si>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</si>
  <si>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</si>
  <si>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</si>
  <si>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</si>
  <si>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</si>
  <si>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</si>
  <si>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</si>
  <si>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</si>
  <si>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</si>
  <si>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</si>
  <si>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</si>
  <si>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</si>
  <si>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</si>
  <si>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</si>
  <si>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</si>
  <si>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</si>
  <si>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</si>
  <si>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</si>
  <si>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</si>
  <si>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</si>
  <si>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</si>
  <si>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</si>
  <si>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</si>
  <si>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</si>
  <si>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</si>
  <si>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</si>
  <si>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</si>
  <si>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</si>
  <si>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</si>
  <si>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</si>
  <si>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</si>
  <si>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</si>
  <si>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</si>
  <si>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</si>
  <si>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</si>
  <si>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</si>
  <si>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</si>
  <si>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</si>
  <si>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</si>
  <si>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</si>
  <si>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</si>
  <si>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</si>
  <si>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</si>
  <si>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</si>
  <si>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</si>
  <si>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</si>
  <si>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</si>
  <si>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</si>
  <si>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</si>
  <si>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</si>
  <si>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</si>
  <si>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</si>
  <si>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</si>
  <si>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</si>
  <si>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</si>
  <si>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</si>
  <si>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</si>
  <si>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</si>
  <si>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</si>
  <si>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</si>
  <si>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</si>
  <si>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</si>
  <si>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</si>
  <si>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</si>
  <si>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</si>
  <si>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</si>
  <si>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</si>
  <si>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</si>
  <si>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</si>
  <si>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</si>
  <si>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</si>
  <si>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</si>
  <si>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</si>
  <si>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</si>
  <si>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</si>
  <si>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</si>
  <si>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</si>
  <si>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</si>
  <si>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</si>
  <si>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</si>
  <si>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</si>
  <si>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</si>
  <si>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</si>
  <si>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</si>
  <si>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</si>
  <si>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</si>
  <si>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</si>
  <si>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</si>
  <si>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</si>
  <si>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</si>
  <si>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</si>
  <si>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</si>
  <si>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</si>
  <si>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</si>
  <si>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</si>
  <si>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</si>
  <si>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</si>
  <si>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</si>
  <si>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</si>
  <si>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</si>
  <si>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</si>
  <si>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</si>
  <si>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</si>
  <si>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</si>
  <si>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</si>
  <si>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</si>
  <si>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</si>
  <si>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</si>
  <si>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</si>
  <si>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</si>
  <si>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</si>
  <si>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</si>
  <si>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</si>
  <si>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</si>
  <si>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</si>
  <si>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</si>
  <si>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</si>
  <si>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</si>
  <si>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</si>
  <si>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</si>
  <si>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</si>
  <si>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</si>
  <si>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</si>
  <si>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</si>
  <si>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</si>
  <si>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</si>
  <si>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</si>
  <si>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</si>
  <si>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</si>
  <si>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</si>
  <si>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</si>
  <si>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</si>
  <si>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</si>
  <si>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</si>
  <si>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</si>
  <si>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</si>
  <si>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</si>
  <si>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</si>
  <si>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</si>
  <si>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</si>
  <si>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</si>
  <si>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</si>
  <si>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</si>
  <si>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</si>
  <si>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</si>
  <si>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</si>
  <si>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</si>
  <si>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</si>
  <si>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</si>
  <si>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</si>
  <si>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</si>
  <si>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</si>
  <si>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</si>
  <si>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</si>
  <si>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</si>
  <si>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</si>
  <si>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</si>
  <si>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</si>
  <si>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</si>
  <si>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</si>
  <si>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</si>
  <si>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</si>
  <si>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</si>
  <si>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</si>
  <si>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</si>
  <si>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</si>
  <si>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</si>
  <si>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</si>
  <si>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</si>
  <si>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</si>
  <si>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</si>
  <si>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</si>
  <si>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</si>
  <si>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</si>
  <si>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</si>
  <si>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</si>
  <si>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</si>
  <si>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</si>
  <si>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</si>
  <si>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</si>
  <si>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</si>
  <si>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</si>
  <si>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</si>
  <si>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</si>
  <si>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</si>
  <si>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</si>
  <si>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</si>
  <si>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</si>
  <si>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</si>
  <si>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</si>
  <si>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</si>
  <si>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</si>
  <si>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</si>
  <si>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</si>
  <si>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</si>
  <si>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</si>
  <si>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</si>
  <si>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</si>
  <si>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</si>
  <si>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</si>
  <si>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</si>
  <si>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</si>
  <si>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</si>
  <si>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</si>
  <si>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</si>
  <si>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</si>
  <si>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</si>
  <si>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</si>
  <si>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</si>
  <si>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</si>
  <si>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</si>
  <si>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</si>
  <si>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</si>
  <si>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</si>
  <si>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</si>
  <si>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</si>
  <si>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</si>
  <si>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</si>
  <si>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</si>
  <si>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</si>
  <si>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</si>
  <si>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</si>
  <si>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</si>
  <si>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</si>
  <si>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</si>
  <si>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</si>
  <si>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</si>
  <si>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</si>
  <si>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</si>
  <si>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</si>
  <si>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</si>
  <si>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</si>
  <si>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</si>
  <si>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</si>
  <si>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</si>
  <si>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</si>
  <si>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</si>
  <si>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</si>
  <si>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</si>
  <si>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</si>
  <si>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</si>
  <si>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</si>
  <si>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</si>
  <si>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</si>
  <si>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</si>
  <si>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</si>
  <si>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</si>
  <si>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</si>
  <si>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</si>
  <si>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</si>
  <si>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</si>
  <si>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</si>
  <si>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</si>
  <si>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</si>
  <si>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</si>
  <si>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</si>
  <si>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</si>
  <si>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</si>
  <si>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</si>
  <si>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</si>
  <si>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</si>
  <si>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</si>
  <si>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</si>
  <si>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</si>
  <si>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</si>
  <si>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</si>
  <si>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</si>
  <si>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</si>
  <si>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</si>
  <si>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</si>
  <si>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</si>
  <si>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</si>
  <si>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</si>
  <si>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</si>
  <si>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</si>
  <si>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</si>
  <si>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</si>
  <si>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</si>
  <si>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</si>
  <si>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</si>
  <si>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</si>
  <si>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</si>
  <si>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</si>
  <si>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</si>
  <si>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</si>
  <si>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</si>
  <si>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</si>
  <si>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</si>
  <si>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</si>
  <si>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</si>
  <si>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</si>
  <si>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</si>
  <si>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</si>
  <si>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</si>
  <si>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</si>
  <si>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</si>
  <si>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</si>
  <si>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</si>
  <si>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</si>
  <si>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</si>
  <si>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</si>
  <si>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</si>
  <si>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</si>
  <si>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</si>
  <si>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</si>
  <si>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</si>
  <si>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</si>
  <si>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</si>
  <si>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</si>
  <si>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</si>
  <si>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</si>
  <si>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</si>
  <si>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</si>
  <si>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</si>
  <si>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</si>
  <si>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</si>
  <si>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</si>
  <si>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</si>
  <si>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</si>
  <si>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</si>
  <si>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</si>
  <si>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</si>
  <si>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</si>
  <si>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</si>
  <si>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</si>
  <si>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</si>
  <si>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</si>
  <si>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</si>
  <si>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</si>
  <si>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</si>
  <si>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</si>
  <si>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</si>
  <si>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</si>
  <si>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</si>
  <si>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</si>
  <si>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</si>
  <si>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</si>
  <si>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</si>
  <si>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</si>
  <si>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</si>
  <si>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</si>
  <si>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</si>
  <si>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</si>
  <si>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</si>
  <si>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</si>
  <si>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</si>
  <si>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</si>
  <si>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</si>
  <si>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</si>
  <si>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</si>
  <si>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</si>
  <si>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</si>
  <si>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</si>
  <si>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</si>
  <si>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</si>
  <si>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</si>
  <si>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</si>
  <si>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</si>
  <si>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</si>
  <si>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</si>
  <si>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</si>
  <si>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</si>
  <si>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</si>
  <si>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</si>
  <si>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</si>
  <si>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</si>
  <si>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</si>
  <si>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</si>
  <si>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</si>
  <si>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</si>
  <si>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</si>
  <si>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</si>
  <si>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</si>
  <si>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</si>
  <si>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</si>
  <si>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</si>
  <si>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</si>
  <si>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</si>
  <si>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</si>
  <si>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</si>
  <si>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</si>
  <si>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</si>
  <si>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</si>
  <si>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</si>
  <si>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</si>
  <si>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</si>
  <si>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</si>
  <si>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</si>
  <si>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</si>
  <si>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</si>
  <si>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</si>
  <si>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</si>
  <si>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</si>
  <si>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</si>
  <si>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</si>
  <si>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</si>
  <si>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</si>
  <si>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</si>
  <si>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</si>
  <si>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</si>
  <si>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</si>
  <si>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</si>
  <si>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</si>
  <si>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</si>
  <si>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</si>
  <si>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</si>
  <si>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</si>
  <si>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</si>
  <si>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</si>
  <si>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</si>
  <si>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</si>
  <si>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</si>
  <si>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</si>
  <si>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</si>
  <si>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</si>
  <si>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</si>
  <si>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</si>
  <si>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</si>
  <si>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</si>
  <si>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</si>
  <si>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</si>
  <si>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</si>
  <si>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</si>
  <si>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</si>
  <si>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</si>
  <si>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</si>
  <si>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</si>
  <si>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</si>
  <si>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</si>
  <si>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</si>
  <si>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</si>
  <si>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</si>
  <si>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</si>
  <si>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</si>
  <si>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</si>
  <si>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</si>
  <si>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</si>
  <si>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</si>
  <si>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</si>
  <si>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</si>
  <si>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</si>
  <si>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</si>
  <si>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</si>
  <si>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</si>
  <si>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</si>
  <si>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</si>
  <si>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</si>
  <si>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</si>
  <si>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</si>
  <si>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</si>
  <si>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</si>
  <si>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</si>
  <si>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</si>
  <si>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</si>
  <si>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</si>
  <si>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</si>
  <si>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</si>
  <si>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</si>
  <si>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</si>
  <si>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</si>
  <si>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</si>
  <si>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</si>
  <si>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</si>
  <si>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</si>
  <si>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</si>
  <si>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</si>
  <si>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</si>
  <si>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</si>
  <si>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</si>
  <si>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</si>
  <si>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</si>
  <si>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</si>
  <si>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</si>
  <si>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</si>
  <si>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</si>
  <si>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</si>
  <si>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</si>
  <si>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</si>
  <si>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</si>
  <si>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</si>
  <si>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</si>
  <si>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</si>
  <si>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</si>
  <si>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</si>
  <si>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</si>
  <si>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</si>
  <si>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</si>
  <si>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</si>
  <si>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</si>
  <si>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</si>
  <si>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</si>
  <si>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</si>
  <si>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</si>
  <si>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</si>
  <si>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</si>
  <si>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</si>
  <si>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</si>
  <si>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</si>
  <si>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</si>
  <si>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</si>
  <si>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</si>
  <si>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</si>
  <si>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</si>
  <si>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</si>
  <si>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</si>
  <si>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</si>
  <si>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</si>
  <si>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</si>
  <si>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</si>
  <si>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</si>
  <si>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</si>
  <si>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</si>
  <si>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</si>
  <si>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</si>
  <si>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</si>
  <si>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</si>
  <si>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</si>
  <si>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</si>
  <si>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</si>
  <si>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</si>
  <si>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</si>
  <si>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</si>
  <si>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</si>
  <si>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</si>
  <si>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</si>
  <si>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</si>
  <si>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</si>
  <si>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</si>
  <si>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</si>
  <si>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</si>
  <si>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</si>
  <si>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</si>
  <si>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</si>
  <si>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</si>
  <si>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</si>
  <si>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</si>
  <si>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</si>
  <si>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</si>
  <si>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</si>
  <si>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</si>
  <si>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</si>
  <si>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</si>
  <si>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</si>
  <si>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</si>
  <si>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</si>
  <si>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</si>
  <si>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</si>
  <si>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</si>
  <si>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</si>
  <si>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</si>
  <si>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</si>
  <si>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</si>
  <si>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</si>
  <si>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</si>
  <si>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</si>
  <si>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</si>
  <si>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</si>
  <si>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</si>
  <si>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</si>
  <si>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</si>
  <si>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</si>
  <si>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</si>
  <si>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</si>
  <si>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</si>
  <si>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</si>
  <si>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</si>
  <si>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</si>
  <si>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</si>
  <si>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</si>
  <si>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</si>
  <si>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</si>
  <si>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</si>
  <si>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</si>
  <si>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</si>
  <si>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</si>
  <si>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</si>
  <si>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</si>
  <si>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</si>
  <si>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</si>
  <si>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</si>
  <si>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</si>
  <si>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</si>
  <si>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</si>
  <si>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</si>
  <si>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</si>
  <si>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</si>
  <si>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</si>
  <si>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</si>
  <si>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</si>
  <si>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</si>
  <si>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</si>
  <si>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</si>
  <si>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</si>
  <si>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</si>
  <si>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</si>
  <si>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</si>
  <si>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</si>
  <si>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</si>
  <si>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</si>
  <si>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</si>
  <si>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</si>
  <si>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</si>
  <si>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</si>
  <si>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</si>
  <si>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</si>
  <si>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</si>
  <si>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</si>
  <si>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</si>
  <si>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</si>
  <si>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</si>
  <si>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</si>
  <si>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</si>
  <si>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</si>
  <si>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</si>
  <si>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</si>
  <si>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</si>
  <si>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</si>
  <si>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</si>
  <si>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</si>
  <si>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</si>
  <si>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</si>
  <si>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</si>
  <si>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</si>
  <si>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</si>
  <si>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</si>
  <si>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</si>
  <si>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</si>
  <si>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</si>
  <si>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</si>
  <si>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</si>
  <si>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</si>
  <si>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</si>
  <si>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</si>
  <si>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</si>
  <si>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</si>
  <si>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</si>
  <si>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</si>
  <si>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</si>
  <si>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</si>
  <si>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</si>
  <si>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</si>
  <si>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</si>
  <si>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</si>
  <si>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</si>
  <si>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</si>
  <si>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</si>
  <si>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</si>
  <si>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</si>
  <si>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</si>
  <si>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</si>
  <si>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</si>
  <si>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</si>
  <si>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</si>
  <si>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</si>
  <si>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</si>
  <si>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</si>
  <si>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</si>
  <si>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</si>
  <si>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</si>
  <si>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</si>
  <si>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</si>
  <si>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</si>
  <si>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</si>
  <si>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</si>
  <si>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</si>
  <si>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</si>
  <si>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</si>
  <si>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</si>
  <si>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</si>
  <si>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</si>
  <si>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</si>
  <si>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</si>
  <si>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</si>
  <si>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</si>
  <si>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</si>
  <si>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</si>
  <si>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</si>
  <si>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</si>
  <si>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</si>
  <si>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</si>
  <si>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</si>
  <si>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</si>
  <si>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</si>
  <si>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</si>
  <si>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</si>
  <si>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</si>
  <si>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</si>
  <si>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</si>
  <si>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</si>
  <si>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</si>
  <si>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</si>
  <si>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</si>
  <si>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</si>
  <si>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</si>
  <si>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</si>
  <si>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</si>
  <si>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</si>
  <si>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</si>
  <si>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</si>
  <si>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</si>
  <si>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</si>
  <si>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</si>
  <si>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</si>
  <si>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</si>
  <si>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</si>
  <si>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</si>
  <si>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</si>
  <si>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</si>
  <si>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</si>
  <si>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</si>
  <si>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</si>
  <si>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</si>
  <si>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</si>
  <si>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</si>
  <si>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</si>
  <si>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</si>
  <si>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</si>
  <si>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</si>
  <si>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</si>
  <si>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</si>
  <si>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</si>
  <si>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</si>
  <si>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</si>
  <si>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</si>
  <si>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</si>
  <si>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</si>
  <si>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</si>
  <si>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</si>
  <si>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</si>
  <si>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</si>
  <si>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</si>
  <si>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</si>
  <si>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</si>
  <si>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</si>
  <si>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</si>
  <si>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</si>
  <si>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</si>
  <si>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</si>
  <si>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</si>
  <si>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</si>
  <si>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</si>
  <si>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</si>
  <si>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</si>
  <si>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</si>
  <si>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</si>
  <si>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</si>
  <si>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</si>
  <si>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</si>
  <si>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</si>
  <si>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</si>
  <si>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</si>
  <si>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</si>
  <si>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</si>
  <si>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</si>
  <si>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</si>
  <si>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</si>
  <si>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</si>
  <si>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</si>
  <si>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</si>
  <si>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</si>
  <si>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</si>
  <si>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</si>
  <si>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</si>
  <si>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</si>
  <si>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</si>
  <si>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</si>
  <si>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</si>
  <si>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</si>
  <si>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</si>
  <si>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</si>
  <si>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</si>
  <si>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</si>
  <si>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</si>
  <si>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</si>
  <si>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</si>
  <si>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</si>
  <si>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</si>
  <si>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</si>
  <si>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</si>
  <si>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</si>
  <si>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</si>
  <si>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</si>
  <si>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</si>
  <si>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</si>
  <si>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</si>
  <si>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</si>
  <si>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</si>
  <si>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</si>
  <si>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</si>
  <si>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</si>
  <si>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</si>
  <si>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</si>
  <si>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</si>
  <si>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</si>
  <si>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</si>
  <si>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</si>
  <si>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</si>
  <si>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</si>
  <si>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</si>
  <si>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</si>
  <si>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</si>
  <si>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</si>
  <si>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</si>
  <si>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</si>
  <si>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</si>
  <si>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</si>
  <si>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</si>
  <si>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</si>
  <si>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</si>
  <si>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</si>
  <si>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</si>
  <si>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</si>
  <si>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</si>
  <si>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</si>
  <si>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</si>
  <si>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</si>
  <si>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</si>
  <si>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</si>
  <si>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</si>
  <si>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</si>
  <si>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</si>
  <si>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</si>
  <si>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</si>
  <si>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</si>
  <si>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</si>
  <si>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</si>
  <si>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</si>
  <si>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</si>
  <si>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</si>
  <si>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</si>
  <si>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</si>
  <si>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</si>
  <si>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</si>
  <si>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</si>
  <si>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</si>
  <si>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</si>
  <si>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</si>
  <si>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</si>
  <si>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</si>
  <si>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</si>
  <si>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</si>
  <si>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</si>
  <si>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</si>
  <si>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</si>
  <si>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</si>
  <si>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</si>
  <si>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</si>
  <si>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</si>
  <si>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</si>
  <si>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</si>
  <si>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</si>
  <si>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</si>
  <si>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</si>
  <si>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</si>
  <si>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</si>
  <si>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</si>
  <si>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</si>
  <si>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</si>
  <si>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</si>
  <si>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</si>
  <si>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</si>
  <si>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</si>
  <si>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</si>
  <si>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</si>
  <si>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</si>
  <si>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</si>
  <si>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</si>
  <si>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</si>
  <si>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</si>
  <si>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</si>
  <si>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</si>
  <si>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</si>
  <si>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</si>
  <si>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</si>
  <si>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</si>
  <si>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</si>
  <si>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</si>
  <si>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</si>
  <si>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</si>
  <si>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</si>
  <si>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</si>
  <si>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</si>
  <si>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</si>
  <si>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</si>
  <si>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</si>
  <si>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</si>
  <si>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</si>
  <si>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</si>
  <si>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</si>
  <si>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</si>
  <si>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</si>
  <si>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</si>
  <si>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</si>
  <si>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</si>
  <si>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</si>
  <si>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</si>
  <si>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</si>
  <si>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</si>
  <si>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</si>
  <si>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</si>
  <si>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</si>
  <si>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</si>
  <si>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</si>
  <si>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</si>
  <si>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</si>
  <si>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</si>
  <si>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</si>
  <si>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</si>
  <si>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</si>
  <si>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</si>
  <si>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</si>
  <si>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</si>
  <si>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</si>
  <si>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</si>
  <si>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</si>
  <si>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</si>
  <si>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</si>
  <si>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</si>
  <si>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</si>
  <si>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</si>
  <si>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</si>
  <si>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</si>
  <si>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</si>
  <si>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</si>
  <si>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</si>
  <si>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</si>
  <si>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</si>
  <si>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</si>
  <si>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</si>
  <si>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</si>
  <si>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</si>
  <si>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</si>
  <si>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</si>
  <si>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</si>
  <si>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</si>
  <si>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</si>
  <si>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</si>
  <si>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</si>
  <si>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</si>
  <si>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</si>
  <si>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</si>
  <si>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</si>
  <si>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</si>
  <si>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</si>
  <si>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</si>
  <si>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</si>
  <si>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</si>
  <si>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</si>
  <si>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</si>
  <si>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</si>
  <si>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</si>
  <si>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</si>
  <si>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</si>
  <si>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</si>
  <si>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</si>
  <si>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</si>
  <si>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</si>
  <si>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</si>
  <si>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</si>
  <si>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</si>
  <si>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</si>
  <si>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</si>
  <si>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</si>
  <si>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</si>
  <si>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</si>
  <si>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</si>
  <si>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</si>
  <si>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</si>
  <si>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</si>
  <si>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</si>
  <si>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</si>
  <si>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</si>
  <si>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</si>
  <si>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</si>
  <si>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</si>
  <si>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</si>
  <si>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</si>
  <si>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</si>
  <si>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</si>
  <si>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</si>
  <si>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</si>
  <si>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</si>
  <si>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</si>
  <si>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</si>
  <si>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</si>
  <si>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</si>
  <si>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</si>
  <si>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</si>
  <si>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</si>
  <si>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</si>
  <si>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</si>
  <si>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</si>
  <si>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</si>
  <si>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</si>
  <si>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</si>
  <si>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</si>
  <si>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</si>
  <si>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</si>
  <si>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</si>
  <si>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</si>
  <si>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</si>
  <si>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</si>
  <si>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</si>
  <si>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</si>
  <si>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</si>
  <si>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</si>
  <si>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</si>
  <si>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</si>
  <si>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</si>
  <si>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</si>
  <si>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</si>
  <si>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</si>
  <si>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</si>
  <si>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</si>
  <si>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</si>
  <si>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</si>
  <si>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</si>
  <si>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</si>
  <si>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</si>
  <si>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</si>
  <si>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</si>
  <si>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</si>
  <si>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</si>
  <si>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</si>
  <si>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</si>
  <si>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</si>
  <si>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</si>
  <si>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</si>
  <si>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</si>
  <si>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</si>
  <si>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</si>
  <si>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</si>
  <si>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</si>
  <si>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</si>
  <si>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</si>
  <si>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</si>
  <si>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</si>
  <si>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</si>
  <si>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</si>
  <si>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</si>
  <si>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</si>
  <si>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</si>
  <si>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</si>
  <si>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</si>
  <si>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</si>
  <si>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</si>
  <si>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</si>
  <si>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</si>
  <si>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</si>
  <si>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</si>
  <si>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</si>
  <si>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</si>
  <si>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</si>
  <si>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</si>
  <si>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</si>
  <si>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</si>
  <si>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</si>
  <si>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</si>
  <si>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</si>
  <si>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</si>
  <si>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</si>
  <si>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</si>
  <si>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</si>
  <si>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</si>
  <si>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</si>
  <si>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</si>
  <si>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</si>
  <si>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</si>
  <si>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</si>
  <si>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</si>
  <si>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</si>
  <si>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</si>
  <si>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</si>
  <si>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</si>
  <si>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</si>
  <si>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</si>
  <si>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</si>
  <si>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</si>
  <si>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</si>
  <si>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</si>
  <si>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</si>
  <si>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</si>
  <si>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</si>
  <si>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</si>
  <si>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</si>
  <si>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</si>
  <si>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</si>
  <si>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</si>
  <si>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</si>
  <si>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</si>
  <si>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</si>
  <si>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</si>
  <si>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</si>
  <si>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</si>
  <si>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</si>
  <si>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</si>
  <si>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</si>
  <si>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</si>
  <si>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</si>
  <si>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</si>
  <si>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</si>
  <si>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</si>
  <si>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</si>
  <si>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</si>
  <si>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</si>
  <si>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</si>
  <si>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</si>
  <si>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</si>
  <si>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</si>
  <si>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</si>
  <si>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</si>
  <si>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</si>
  <si>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</si>
  <si>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</si>
  <si>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</si>
  <si>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</si>
  <si>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</si>
  <si>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</si>
  <si>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</si>
  <si>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</si>
  <si>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</si>
  <si>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</si>
  <si>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</si>
  <si>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</si>
  <si>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</si>
  <si>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</si>
  <si>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</si>
  <si>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</si>
  <si>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</si>
  <si>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</si>
  <si>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</si>
  <si>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</si>
  <si>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</si>
  <si>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</si>
  <si>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</si>
  <si>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</si>
  <si>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</si>
  <si>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</si>
  <si>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</si>
  <si>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</si>
  <si>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</si>
  <si>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</si>
  <si>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</si>
  <si>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</si>
  <si>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</si>
  <si>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</si>
  <si>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</si>
  <si>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</si>
  <si>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</si>
  <si>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</si>
  <si>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</si>
  <si>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</si>
  <si>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</si>
  <si>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</si>
  <si>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</si>
  <si>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</si>
  <si>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</si>
  <si>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</si>
  <si>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</si>
  <si>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</si>
  <si>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</si>
  <si>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</si>
  <si>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</si>
  <si>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</si>
  <si>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</si>
  <si>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</si>
  <si>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</si>
  <si>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</si>
  <si>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</si>
  <si>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</si>
  <si>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</si>
  <si>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</si>
  <si>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</si>
  <si>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</si>
  <si>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</si>
  <si>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</si>
  <si>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</si>
  <si>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</si>
  <si>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</si>
  <si>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</si>
  <si>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</si>
  <si>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</si>
  <si>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</si>
  <si>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</si>
  <si>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</si>
  <si>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</si>
  <si>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</si>
  <si>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</si>
  <si>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</si>
  <si>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</si>
  <si>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</si>
  <si>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</si>
  <si>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</si>
  <si>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</si>
  <si>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</si>
  <si>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</si>
  <si>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</si>
  <si>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</si>
  <si>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</si>
  <si>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</si>
  <si>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</si>
  <si>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</si>
  <si>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</si>
  <si>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</si>
  <si>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</si>
  <si>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</si>
  <si>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</si>
  <si>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</si>
  <si>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</si>
  <si>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</si>
  <si>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</si>
  <si>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</si>
  <si>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</si>
  <si>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</si>
  <si>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</si>
  <si>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</si>
  <si>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</si>
  <si>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</si>
  <si>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</si>
  <si>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</si>
  <si>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</si>
  <si>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</si>
  <si>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</si>
  <si>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</si>
  <si>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</si>
  <si>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</si>
  <si>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</si>
  <si>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</si>
  <si>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</si>
  <si>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</si>
  <si>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</si>
  <si>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</si>
  <si>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</si>
  <si>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</si>
  <si>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</si>
  <si>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</si>
  <si>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</si>
  <si>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</si>
  <si>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</si>
  <si>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</si>
  <si>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</si>
  <si>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</si>
  <si>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</si>
  <si>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</si>
  <si>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</si>
  <si>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</si>
  <si>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</si>
  <si>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</si>
  <si>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</si>
  <si>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</si>
  <si>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</si>
  <si>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</si>
  <si>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</si>
  <si>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</si>
  <si>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</si>
  <si>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</si>
  <si>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</si>
  <si>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</si>
  <si>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</si>
  <si>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</si>
  <si>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</si>
  <si>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</si>
  <si>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</si>
  <si>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</si>
  <si>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</si>
  <si>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</si>
  <si>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</si>
  <si>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</si>
  <si>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</si>
  <si>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</si>
  <si>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</si>
  <si>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</si>
  <si>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</si>
  <si>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</si>
  <si>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</si>
  <si>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</si>
  <si>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</si>
  <si>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</si>
  <si>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</si>
  <si>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</si>
  <si>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</si>
  <si>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</si>
  <si>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</si>
  <si>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</si>
  <si>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</si>
  <si>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</si>
  <si>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</si>
  <si>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</si>
  <si>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</si>
  <si>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</si>
  <si>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</si>
  <si>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</si>
  <si>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</si>
  <si>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</si>
  <si>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</si>
  <si>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</si>
  <si>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</si>
  <si>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</si>
  <si>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</si>
  <si>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</si>
  <si>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</si>
  <si>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</si>
  <si>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</si>
  <si>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</si>
  <si>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</si>
  <si>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</si>
  <si>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</si>
  <si>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</si>
  <si>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</si>
  <si>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</si>
  <si>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</si>
  <si>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</si>
  <si>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</si>
  <si>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</si>
  <si>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</si>
  <si>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</si>
  <si>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</si>
  <si>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</si>
  <si>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</si>
  <si>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</si>
  <si>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</si>
  <si>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</si>
  <si>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</si>
  <si>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</si>
  <si>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</si>
  <si>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</si>
  <si>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</si>
  <si>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</si>
  <si>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</si>
  <si>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</si>
  <si>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</si>
  <si>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</si>
  <si>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</si>
  <si>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</si>
  <si>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</si>
  <si>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</si>
  <si>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</si>
  <si>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</si>
  <si>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</si>
  <si>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</si>
  <si>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</si>
  <si>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</si>
  <si>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</si>
  <si>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</si>
  <si>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</si>
  <si>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</si>
  <si>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</si>
  <si>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</si>
  <si>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</si>
  <si>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</si>
  <si>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</si>
  <si>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</si>
  <si>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</si>
  <si>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</si>
  <si>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</si>
  <si>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</si>
  <si>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</si>
  <si>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</si>
  <si>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</si>
  <si>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</si>
  <si>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</si>
  <si>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</si>
  <si>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</si>
  <si>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</si>
  <si>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</si>
  <si>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</si>
  <si>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</si>
  <si>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</si>
  <si>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</si>
  <si>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</si>
  <si>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</si>
  <si>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</si>
  <si>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</si>
  <si>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</si>
  <si>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</si>
  <si>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</si>
  <si>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</si>
  <si>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</si>
  <si>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</si>
  <si>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</si>
  <si>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</si>
  <si>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</si>
  <si>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</si>
  <si>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</si>
  <si>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</si>
  <si>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</si>
  <si>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</si>
  <si>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</si>
  <si>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</si>
  <si>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</si>
  <si>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</si>
  <si>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</si>
  <si>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</si>
  <si>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</si>
  <si>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</si>
  <si>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</si>
  <si>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</si>
  <si>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</si>
  <si>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</si>
  <si>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</si>
  <si>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</si>
  <si>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</si>
  <si>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</si>
  <si>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</si>
  <si>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</si>
  <si>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</si>
  <si>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</si>
  <si>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</si>
  <si>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</si>
  <si>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</si>
  <si>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</si>
  <si>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</si>
  <si>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</si>
  <si>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</si>
  <si>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</si>
  <si>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</si>
  <si>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</si>
  <si>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</si>
  <si>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</si>
  <si>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</si>
  <si>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</si>
  <si>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</si>
  <si>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</si>
  <si>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</si>
  <si>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</si>
  <si>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</si>
  <si>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</si>
  <si>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</si>
  <si>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</si>
  <si>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</si>
  <si>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</si>
  <si>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</si>
  <si>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</si>
  <si>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</si>
  <si>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</si>
  <si>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</si>
  <si>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</si>
  <si>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</si>
  <si>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</si>
  <si>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</si>
  <si>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</si>
  <si>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</si>
  <si>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</si>
  <si>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</si>
  <si>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</si>
  <si>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</si>
  <si>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</si>
  <si>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</si>
  <si>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</si>
  <si>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</si>
  <si>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</si>
  <si>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</si>
  <si>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</si>
  <si>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</si>
  <si>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</si>
  <si>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</si>
  <si>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</si>
  <si>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</si>
  <si>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</si>
  <si>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</si>
  <si>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</si>
  <si>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</si>
  <si>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</si>
  <si>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</si>
  <si>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</si>
  <si>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</si>
  <si>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</si>
  <si>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</si>
  <si>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</si>
  <si>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</si>
  <si>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</si>
  <si>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</si>
  <si>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</si>
  <si>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</si>
  <si>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</si>
  <si>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</si>
  <si>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</si>
  <si>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</si>
  <si>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</si>
  <si>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</si>
  <si>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</si>
  <si>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</si>
  <si>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</si>
  <si>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</si>
  <si>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</si>
  <si>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</si>
  <si>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</si>
  <si>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</si>
  <si>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</si>
  <si>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</si>
  <si>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</si>
  <si>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</si>
  <si>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</si>
  <si>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</si>
  <si>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</si>
  <si>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</si>
  <si>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</si>
  <si>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</si>
  <si>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</si>
  <si>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</si>
  <si>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</si>
  <si>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</si>
  <si>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</si>
  <si>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</si>
  <si>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</si>
  <si>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</si>
  <si>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</si>
  <si>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</si>
  <si>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</si>
  <si>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</si>
  <si>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</si>
  <si>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</si>
  <si>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</si>
  <si>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</si>
  <si>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</si>
  <si>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</si>
  <si>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</si>
  <si>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</si>
  <si>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</si>
  <si>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</si>
  <si>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</si>
  <si>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</si>
  <si>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</si>
  <si>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</si>
  <si>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</si>
  <si>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</si>
  <si>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</si>
  <si>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</si>
  <si>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</si>
  <si>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</si>
  <si>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</si>
  <si>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</si>
  <si>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</si>
  <si>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</si>
  <si>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</si>
  <si>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</si>
  <si>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</si>
  <si>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</si>
  <si>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</si>
  <si>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</si>
  <si>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</si>
  <si>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</si>
  <si>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</si>
  <si>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</si>
  <si>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</si>
  <si>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</si>
  <si>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</si>
  <si>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</si>
  <si>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</si>
  <si>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</si>
  <si>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</si>
  <si>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</si>
  <si>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</si>
  <si>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</si>
  <si>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</si>
  <si>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</si>
  <si>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</si>
  <si>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</si>
  <si>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</si>
  <si>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</si>
  <si>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</si>
  <si>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</si>
  <si>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</si>
  <si>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</si>
  <si>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</si>
  <si>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</si>
  <si>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</si>
  <si>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</si>
  <si>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</si>
  <si>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</si>
  <si>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</si>
  <si>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</si>
  <si>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</si>
  <si>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</si>
  <si>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</si>
  <si>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</si>
  <si>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</si>
  <si>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</si>
  <si>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</si>
  <si>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</si>
  <si>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</si>
  <si>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</si>
  <si>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</si>
  <si>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</si>
  <si>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</si>
  <si>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</si>
  <si>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</si>
  <si>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</si>
  <si>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</si>
  <si>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</si>
  <si>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</si>
  <si>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</si>
  <si>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</si>
  <si>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</si>
  <si>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</si>
  <si>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</si>
  <si>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</si>
  <si>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</si>
  <si>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</si>
  <si>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</si>
  <si>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</si>
  <si>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</si>
  <si>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</si>
  <si>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</si>
  <si>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</si>
  <si>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</si>
  <si>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</si>
  <si>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</si>
  <si>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</si>
  <si>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</si>
  <si>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</si>
  <si>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</si>
  <si>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</si>
  <si>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</si>
  <si>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</si>
  <si>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</si>
  <si>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</si>
  <si>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</si>
  <si>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</si>
  <si>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</si>
  <si>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</si>
  <si>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</si>
  <si>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</si>
  <si>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</si>
  <si>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</si>
  <si>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</si>
  <si>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</si>
  <si>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</si>
  <si>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</si>
  <si>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</si>
  <si>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</si>
  <si>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</si>
  <si>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</si>
  <si>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</si>
  <si>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</si>
  <si>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</si>
  <si>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</si>
  <si>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</si>
  <si>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</si>
  <si>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</si>
  <si>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</si>
  <si>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</si>
  <si>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</si>
  <si>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</si>
  <si>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</si>
  <si>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</si>
  <si>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</si>
  <si>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</si>
  <si>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</si>
  <si>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</si>
  <si>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</si>
  <si>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</si>
  <si>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</si>
  <si>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</si>
  <si>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</si>
  <si>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</si>
  <si>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</si>
  <si>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</si>
  <si>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</si>
  <si>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</si>
  <si>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</si>
  <si>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</si>
  <si>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</si>
  <si>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</si>
  <si>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</si>
  <si>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</si>
  <si>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</si>
  <si>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</si>
  <si>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</si>
  <si>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</si>
  <si>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</si>
  <si>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</si>
  <si>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</si>
  <si>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</si>
  <si>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</si>
  <si>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</si>
  <si>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</si>
  <si>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</si>
  <si>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</si>
  <si>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</si>
  <si>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</si>
  <si>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</si>
  <si>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</si>
  <si>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</si>
  <si>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</si>
  <si>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</si>
  <si>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</si>
  <si>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</si>
  <si>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</si>
  <si>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</si>
  <si>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</si>
  <si>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</si>
  <si>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</si>
  <si>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</si>
  <si>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</si>
  <si>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</si>
  <si>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</si>
  <si>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</si>
  <si>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</si>
  <si>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</si>
  <si>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</si>
  <si>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</si>
  <si>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</si>
  <si>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</si>
  <si>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</si>
  <si>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</si>
  <si>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</si>
  <si>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</si>
  <si>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</si>
  <si>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</si>
  <si>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</si>
  <si>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</si>
  <si>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</si>
  <si>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</si>
  <si>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</si>
  <si>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</si>
  <si>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</si>
  <si>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</si>
  <si>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</si>
  <si>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</si>
  <si>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</si>
  <si>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</si>
  <si>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</si>
  <si>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</si>
  <si>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</si>
  <si>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</si>
  <si>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</si>
  <si>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</si>
  <si>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</si>
  <si>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</si>
  <si>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</si>
  <si>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</si>
  <si>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</si>
  <si>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</si>
  <si>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</si>
  <si>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</si>
  <si>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</si>
  <si>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</si>
  <si>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</si>
  <si>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</si>
  <si>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</si>
  <si>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</si>
  <si>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</si>
  <si>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</si>
  <si>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</si>
  <si>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</si>
  <si>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</si>
  <si>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</si>
  <si>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</si>
  <si>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</si>
  <si>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</si>
  <si>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</si>
  <si>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</si>
  <si>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</si>
  <si>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</si>
  <si>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</si>
  <si>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</si>
  <si>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</si>
  <si>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</si>
  <si>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</si>
  <si>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</si>
  <si>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</si>
  <si>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</si>
  <si>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</si>
  <si>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</si>
  <si>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</si>
  <si>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</si>
  <si>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</si>
  <si>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</si>
  <si>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</si>
  <si>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</si>
  <si>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</si>
  <si>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</si>
  <si>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</si>
  <si>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</si>
  <si>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</si>
  <si>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</si>
  <si>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</si>
  <si>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</si>
  <si>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</si>
  <si>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</si>
  <si>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</si>
  <si>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</si>
  <si>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</si>
  <si>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</si>
  <si>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</si>
  <si>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</si>
  <si>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</si>
  <si>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</si>
  <si>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</si>
  <si>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</si>
  <si>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</si>
  <si>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</si>
  <si>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</si>
  <si>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</si>
  <si>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</si>
  <si>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</si>
  <si>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</si>
  <si>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</si>
  <si>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</si>
  <si>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</si>
  <si>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</si>
  <si>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</si>
  <si>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</si>
  <si>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</si>
  <si>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</si>
  <si>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</si>
  <si>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</si>
  <si>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</si>
  <si>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</si>
  <si>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</si>
  <si>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</si>
  <si>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</si>
  <si>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</si>
  <si>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</si>
  <si>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</si>
  <si>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</si>
  <si>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</si>
  <si>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</si>
  <si>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</si>
  <si>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</si>
  <si>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</si>
  <si>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</si>
  <si>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</si>
  <si>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</si>
  <si>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</si>
  <si>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</si>
  <si>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</si>
  <si>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</si>
  <si>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</si>
  <si>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</si>
  <si>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</si>
  <si>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</si>
  <si>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</si>
  <si>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</si>
  <si>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</si>
  <si>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</si>
  <si>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</si>
  <si>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</si>
  <si>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</si>
  <si>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</si>
  <si>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</si>
  <si>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</si>
  <si>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</si>
  <si>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</si>
  <si>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</si>
  <si>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</si>
  <si>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</si>
  <si>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</si>
  <si>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</si>
  <si>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</si>
  <si>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</si>
  <si>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</si>
  <si>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</si>
  <si>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</si>
  <si>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</si>
  <si>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</si>
  <si>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</si>
  <si>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</si>
  <si>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</si>
  <si>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</si>
  <si>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</si>
  <si>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</si>
  <si>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</si>
  <si>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</si>
  <si>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</si>
  <si>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</si>
  <si>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</si>
  <si>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</si>
  <si>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</si>
  <si>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</si>
  <si>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</si>
  <si>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</si>
  <si>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</si>
  <si>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</si>
  <si>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</si>
  <si>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</si>
  <si>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</si>
  <si>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</si>
  <si>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</si>
  <si>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</si>
  <si>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</si>
  <si>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</si>
  <si>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</si>
  <si>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</si>
  <si>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</si>
  <si>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</si>
  <si>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</si>
  <si>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</si>
  <si>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</si>
  <si>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</si>
  <si>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</si>
  <si>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</si>
  <si>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</si>
  <si>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</si>
  <si>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</si>
  <si>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</si>
  <si>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</si>
  <si>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</si>
  <si>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</si>
  <si>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</si>
  <si>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</si>
  <si>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</si>
  <si>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</si>
  <si>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</si>
  <si>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</si>
  <si>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</si>
  <si>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</si>
  <si>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</si>
  <si>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</si>
  <si>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</si>
  <si>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</si>
  <si>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</si>
  <si>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</si>
  <si>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</si>
  <si>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</si>
  <si>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</si>
  <si>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</si>
  <si>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</si>
  <si>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</si>
  <si>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</si>
  <si>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</si>
  <si>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</si>
  <si>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</si>
  <si>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</si>
  <si>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</si>
  <si>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</si>
  <si>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</si>
  <si>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</si>
  <si>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</si>
  <si>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</si>
  <si>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</si>
  <si>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</si>
  <si>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</si>
  <si>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</si>
  <si>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</si>
  <si>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</si>
  <si>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</si>
  <si>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</si>
  <si>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</si>
  <si>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</si>
  <si>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</si>
  <si>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</si>
  <si>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</si>
  <si>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</si>
  <si>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</si>
  <si>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</si>
  <si>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</si>
  <si>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</si>
  <si>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</si>
  <si>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</si>
  <si>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</si>
  <si>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</si>
  <si>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</si>
  <si>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</si>
  <si>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</si>
  <si>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</si>
  <si>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</si>
  <si>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</si>
  <si>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</si>
  <si>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</si>
  <si>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</si>
  <si>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</si>
  <si>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</si>
  <si>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</si>
  <si>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</si>
  <si>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</si>
  <si>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</si>
  <si>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</si>
  <si>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</si>
  <si>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</si>
  <si>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</si>
  <si>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</si>
  <si>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</si>
  <si>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</si>
  <si>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</si>
  <si>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</si>
  <si>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</si>
  <si>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</si>
  <si>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</si>
  <si>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</si>
  <si>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</si>
  <si>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</si>
  <si>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</si>
  <si>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</si>
  <si>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</si>
  <si>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</si>
  <si>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</si>
  <si>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</si>
  <si>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</si>
  <si>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</si>
  <si>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</si>
  <si>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</si>
  <si>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</si>
  <si>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</si>
  <si>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</si>
  <si>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</si>
  <si>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</si>
  <si>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</si>
  <si>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</si>
  <si>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</si>
  <si>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</si>
  <si>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</si>
  <si>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</si>
  <si>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</si>
  <si>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</si>
  <si>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</si>
  <si>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</si>
  <si>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</si>
  <si>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</si>
  <si>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</si>
  <si>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</si>
  <si>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</si>
  <si>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</si>
  <si>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</si>
  <si>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</si>
  <si>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</si>
  <si>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</si>
  <si>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</si>
  <si>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</si>
  <si>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</si>
  <si>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</si>
  <si>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</si>
  <si>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</si>
  <si>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</si>
  <si>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</si>
  <si>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</si>
  <si>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</si>
  <si>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</si>
  <si>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</si>
  <si>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</si>
  <si>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</si>
  <si>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</si>
  <si>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</si>
  <si>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</si>
  <si>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</si>
  <si>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</si>
  <si>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</si>
  <si>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</si>
  <si>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</si>
  <si>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</si>
  <si>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</si>
  <si>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</si>
  <si>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</si>
  <si>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</si>
  <si>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</si>
  <si>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</si>
  <si>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</si>
  <si>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</si>
  <si>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</si>
  <si>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</si>
  <si>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</si>
  <si>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</si>
  <si>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</si>
  <si>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</si>
  <si>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</si>
  <si>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</si>
  <si>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</si>
  <si>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</si>
  <si>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</si>
  <si>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</si>
  <si>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</si>
  <si>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</si>
  <si>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</si>
  <si>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</si>
  <si>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</si>
  <si>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</si>
  <si>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</si>
  <si>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</si>
  <si>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</si>
  <si>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</si>
  <si>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</si>
  <si>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</si>
  <si>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</si>
  <si>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</si>
  <si>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</si>
  <si>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</si>
  <si>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</si>
  <si>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</si>
  <si>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</si>
  <si>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</si>
  <si>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</si>
  <si>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</si>
  <si>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</si>
  <si>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</si>
  <si>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</si>
  <si>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</si>
  <si>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</si>
  <si>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</si>
  <si>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</si>
  <si>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</si>
  <si>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</si>
  <si>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</si>
  <si>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</si>
  <si>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</si>
  <si>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</si>
  <si>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</si>
  <si>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</si>
  <si>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</si>
  <si>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</si>
  <si>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</si>
  <si>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</si>
  <si>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</si>
  <si>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</si>
  <si>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</si>
  <si>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</si>
  <si>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</si>
  <si>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</si>
  <si>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</si>
  <si>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</si>
  <si>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</si>
  <si>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</si>
  <si>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</si>
  <si>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</si>
  <si>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</si>
  <si>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</si>
  <si>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</si>
  <si>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</si>
  <si>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</si>
  <si>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</si>
  <si>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</si>
  <si>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</si>
  <si>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</si>
  <si>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</si>
  <si>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</si>
  <si>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</si>
  <si>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</si>
  <si>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</si>
  <si>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</si>
  <si>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</si>
  <si>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</si>
  <si>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</si>
  <si>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</si>
  <si>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</si>
  <si>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</si>
  <si>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</si>
  <si>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</si>
  <si>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</si>
  <si>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</si>
  <si>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</si>
  <si>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</si>
  <si>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</si>
  <si>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</si>
  <si>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</si>
  <si>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</si>
  <si>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</si>
  <si>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</si>
  <si>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</si>
  <si>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</si>
  <si>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</si>
  <si>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</si>
  <si>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</si>
  <si>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</si>
  <si>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</si>
  <si>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</si>
  <si>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</si>
  <si>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</si>
  <si>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</si>
  <si>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</si>
  <si>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</si>
  <si>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</si>
  <si>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</si>
  <si>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</si>
  <si>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</si>
  <si>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</si>
  <si>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</si>
  <si>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</si>
  <si>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</si>
  <si>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</si>
  <si>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</si>
  <si>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</si>
  <si>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</si>
  <si>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</si>
  <si>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</si>
  <si>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</si>
  <si>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</si>
  <si>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</si>
  <si>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</si>
  <si>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</si>
  <si>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</si>
  <si>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</si>
  <si>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</si>
  <si>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</si>
  <si>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</si>
  <si>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</si>
  <si>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</si>
  <si>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</si>
  <si>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</si>
  <si>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</si>
  <si>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</si>
  <si>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</si>
  <si>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</si>
  <si>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</si>
  <si>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</si>
  <si>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</si>
  <si>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</si>
  <si>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</si>
  <si>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</si>
  <si>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</si>
  <si>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</si>
  <si>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</si>
  <si>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</si>
  <si>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</si>
  <si>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</si>
  <si>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</si>
  <si>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</si>
  <si>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</si>
  <si>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</si>
  <si>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</si>
  <si>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</si>
  <si>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</si>
  <si>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</si>
  <si>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</si>
  <si>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</si>
  <si>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</si>
  <si>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</si>
  <si>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</si>
  <si>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</si>
  <si>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</si>
  <si>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</si>
  <si>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</si>
  <si>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</si>
  <si>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</si>
  <si>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</si>
  <si>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</si>
  <si>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</si>
  <si>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</si>
  <si>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</si>
  <si>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</si>
  <si>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</si>
  <si>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</si>
  <si>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</si>
  <si>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</si>
  <si>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</si>
  <si>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</si>
  <si>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</si>
  <si>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</si>
  <si>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</si>
  <si>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</si>
  <si>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</si>
  <si>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</si>
  <si>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</si>
  <si>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</si>
  <si>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</si>
  <si>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</si>
  <si>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</si>
  <si>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</si>
  <si>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</si>
  <si>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</si>
  <si>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</si>
  <si>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</si>
  <si>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</si>
  <si>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</si>
  <si>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</si>
  <si>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</si>
  <si>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</si>
  <si>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</si>
  <si>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</si>
  <si>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</si>
  <si>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</si>
  <si>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</si>
  <si>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</si>
  <si>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</si>
  <si>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</si>
  <si>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</si>
  <si>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</si>
  <si>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</si>
  <si>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</si>
  <si>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</si>
  <si>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</si>
  <si>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</si>
  <si>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</si>
  <si>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</si>
  <si>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</si>
  <si>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</si>
  <si>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</si>
  <si>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</si>
  <si>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</si>
  <si>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</si>
  <si>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</si>
  <si>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</si>
  <si>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</si>
  <si>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</si>
  <si>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</si>
  <si>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</si>
  <si>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</si>
  <si>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</si>
  <si>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</si>
  <si>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</si>
  <si>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</si>
  <si>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</si>
  <si>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</si>
  <si>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</si>
  <si>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</si>
  <si>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</si>
  <si>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</si>
  <si>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</si>
  <si>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</si>
  <si>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</si>
  <si>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</si>
  <si>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</si>
  <si>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</si>
  <si>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</si>
  <si>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</si>
  <si>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</si>
  <si>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</si>
  <si>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</si>
  <si>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</si>
  <si>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</si>
  <si>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</si>
  <si>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</si>
  <si>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</si>
  <si>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</si>
  <si>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</si>
  <si>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</si>
  <si>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</si>
  <si>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</si>
  <si>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</si>
  <si>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</si>
  <si>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</si>
  <si>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</si>
  <si>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</si>
  <si>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</si>
  <si>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</si>
  <si>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</si>
  <si>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</si>
  <si>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</si>
  <si>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</si>
  <si>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</si>
  <si>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</si>
  <si>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</si>
  <si>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</si>
  <si>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</si>
  <si>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</si>
  <si>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</si>
  <si>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</si>
  <si>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</si>
  <si>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</si>
  <si>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</si>
  <si>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</si>
  <si>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</si>
  <si>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</si>
  <si>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</si>
  <si>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</si>
  <si>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</si>
  <si>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</si>
  <si>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</si>
  <si>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</si>
  <si>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</si>
  <si>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</si>
  <si>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</si>
  <si>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</si>
  <si>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</si>
  <si>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</si>
  <si>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</si>
  <si>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</si>
  <si>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</si>
  <si>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</si>
  <si>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</si>
  <si>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</si>
  <si>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</si>
  <si>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</si>
  <si>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</si>
  <si>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</si>
  <si>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</si>
  <si>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</si>
  <si>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</si>
  <si>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</si>
  <si>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</si>
  <si>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</si>
  <si>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</si>
  <si>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</si>
  <si>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</si>
  <si>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</si>
  <si>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</si>
  <si>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</si>
  <si>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</si>
  <si>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</si>
  <si>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</si>
  <si>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</si>
  <si>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</si>
  <si>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</si>
  <si>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</si>
  <si>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</si>
  <si>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</si>
  <si>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</si>
  <si>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</si>
  <si>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</si>
  <si>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</si>
  <si>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</si>
  <si>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</si>
  <si>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</si>
  <si>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</si>
  <si>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</si>
  <si>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</si>
  <si>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</si>
  <si>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</si>
  <si>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</si>
  <si>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</si>
  <si>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</si>
  <si>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</si>
  <si>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</si>
  <si>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</si>
  <si>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</si>
  <si>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</si>
  <si>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</si>
  <si>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</si>
  <si>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</si>
  <si>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</si>
  <si>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</si>
  <si>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</si>
  <si>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</si>
  <si>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</si>
  <si>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</si>
  <si>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</si>
  <si>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</si>
  <si>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</si>
  <si>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</si>
  <si>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</si>
  <si>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</si>
  <si>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</si>
  <si>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</si>
  <si>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</si>
  <si>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</si>
  <si>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</si>
  <si>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</si>
  <si>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</si>
  <si>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</si>
  <si>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</si>
  <si>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</si>
  <si>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</si>
  <si>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</si>
  <si>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</si>
  <si>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</si>
  <si>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</si>
  <si>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</si>
  <si>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</si>
  <si>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</si>
  <si>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</si>
  <si>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</si>
  <si>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</si>
  <si>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</si>
  <si>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</si>
  <si>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</si>
  <si>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</si>
  <si>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</si>
  <si>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</si>
  <si>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</si>
  <si>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</si>
  <si>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</si>
  <si>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</si>
  <si>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</si>
  <si>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</si>
  <si>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</si>
  <si>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</si>
  <si>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</si>
  <si>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</si>
  <si>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</si>
  <si>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</si>
  <si>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</si>
  <si>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</si>
  <si>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</si>
  <si>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</si>
  <si>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</si>
  <si>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</si>
  <si>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</si>
  <si>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</si>
  <si>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</si>
  <si>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</si>
  <si>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</si>
  <si>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</si>
  <si>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</si>
  <si>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</si>
  <si>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</si>
  <si>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</si>
  <si>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</si>
  <si>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</si>
  <si>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</si>
  <si>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</si>
  <si>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</si>
  <si>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</si>
  <si>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</si>
  <si>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</si>
  <si>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</si>
  <si>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</si>
  <si>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</si>
  <si>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</si>
  <si>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</si>
  <si>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</si>
  <si>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</si>
  <si>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</si>
  <si>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</si>
  <si>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</si>
  <si>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</si>
  <si>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</si>
  <si>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</si>
  <si>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</si>
  <si>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</si>
  <si>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</si>
  <si>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</si>
  <si>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</si>
  <si>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</si>
  <si>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</si>
  <si>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</si>
  <si>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</si>
  <si>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</si>
  <si>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</si>
  <si>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</si>
  <si>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</si>
  <si>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</si>
  <si>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</si>
  <si>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</si>
  <si>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</si>
  <si>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</si>
  <si>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</si>
  <si>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</si>
  <si>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</si>
  <si>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</si>
  <si>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</si>
  <si>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</si>
  <si>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</si>
  <si>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</si>
  <si>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</si>
  <si>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</si>
  <si>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</si>
  <si>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</si>
  <si>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</si>
  <si>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</si>
  <si>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</si>
  <si>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</si>
  <si>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</si>
  <si>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</si>
  <si>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</si>
  <si>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</si>
  <si>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</si>
  <si>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</si>
  <si>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</si>
  <si>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</si>
  <si>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</si>
  <si>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</si>
  <si>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</si>
  <si>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</si>
  <si>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</si>
  <si>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</si>
  <si>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</si>
  <si>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</si>
  <si>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</si>
  <si>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</si>
  <si>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</si>
  <si>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</si>
  <si>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</si>
  <si>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</si>
  <si>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</si>
  <si>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</si>
  <si>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</si>
  <si>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</si>
  <si>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</si>
  <si>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</si>
  <si>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</si>
  <si>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</si>
  <si>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</si>
  <si>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</si>
  <si>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</si>
  <si>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</si>
  <si>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</si>
  <si>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</si>
  <si>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</si>
  <si>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</si>
  <si>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</si>
  <si>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</si>
  <si>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</si>
  <si>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</si>
  <si>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</si>
  <si>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</si>
  <si>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</si>
  <si>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</si>
  <si>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</si>
  <si>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</si>
  <si>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</si>
  <si>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</si>
  <si>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</si>
  <si>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</si>
  <si>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</si>
  <si>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</si>
  <si>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</si>
  <si>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</si>
  <si>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</si>
  <si>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</si>
  <si>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</si>
  <si>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</si>
  <si>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</si>
  <si>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</si>
  <si>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</si>
  <si>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</si>
  <si>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</si>
  <si>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</si>
  <si>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</si>
  <si>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</si>
  <si>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</si>
  <si>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</si>
  <si>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</si>
  <si>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</si>
  <si>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</si>
  <si>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</si>
  <si>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</si>
  <si>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</si>
  <si>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</si>
  <si>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</si>
  <si>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</si>
  <si>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</si>
  <si>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</si>
  <si>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</si>
  <si>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</si>
  <si>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</si>
  <si>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</si>
  <si>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</si>
  <si>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</si>
  <si>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</si>
  <si>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</si>
  <si>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</si>
  <si>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</si>
  <si>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</si>
  <si>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</si>
  <si>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</si>
  <si>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</si>
  <si>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</si>
  <si>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</si>
  <si>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</si>
  <si>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</si>
  <si>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</si>
  <si>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</si>
  <si>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</si>
  <si>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</si>
  <si>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</si>
  <si>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</si>
  <si>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</si>
  <si>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</si>
  <si>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</si>
  <si>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</si>
  <si>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</si>
  <si>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</si>
  <si>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</si>
  <si>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</si>
  <si>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</si>
  <si>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</si>
  <si>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</si>
  <si>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</si>
  <si>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</si>
  <si>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</si>
  <si>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</si>
  <si>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</si>
  <si>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</si>
  <si>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</si>
  <si>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</si>
  <si>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</si>
  <si>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</si>
  <si>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</si>
  <si>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</si>
  <si>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</si>
  <si>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</si>
  <si>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</si>
  <si>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</si>
  <si>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</si>
  <si>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</si>
  <si>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</si>
  <si>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</si>
  <si>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</si>
  <si>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</si>
  <si>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</si>
  <si>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</si>
  <si>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</si>
  <si>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</si>
  <si>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</si>
  <si>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</si>
  <si>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</si>
  <si>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</si>
  <si>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</si>
  <si>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</si>
  <si>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</si>
  <si>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</si>
  <si>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</si>
  <si>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</si>
  <si>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</si>
  <si>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</si>
  <si>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</si>
  <si>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</si>
  <si>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</si>
  <si>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</si>
  <si>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</si>
  <si>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</si>
  <si>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</si>
  <si>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</si>
  <si>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</si>
  <si>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</si>
  <si>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</si>
  <si>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</si>
  <si>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</si>
  <si>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</si>
  <si>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</si>
  <si>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</si>
  <si>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</si>
  <si>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</si>
  <si>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</si>
  <si>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</si>
  <si>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</si>
  <si>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</si>
  <si>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</si>
  <si>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</si>
  <si>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</si>
  <si>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</si>
  <si>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</si>
  <si>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</si>
  <si>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</si>
  <si>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</si>
  <si>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</si>
  <si>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</si>
  <si>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</si>
  <si>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</si>
  <si>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</si>
  <si>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</si>
  <si>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</si>
  <si>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</si>
  <si>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</si>
  <si>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</si>
  <si>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</si>
  <si>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</si>
  <si>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</si>
  <si>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</si>
  <si>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</si>
  <si>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</si>
  <si>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</si>
  <si>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</si>
  <si>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</si>
  <si>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</si>
  <si>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</si>
  <si>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</si>
  <si>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</si>
  <si>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</si>
  <si>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</si>
  <si>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</si>
  <si>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</si>
  <si>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</si>
  <si>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</si>
  <si>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</si>
  <si>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</si>
  <si>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</si>
  <si>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</si>
  <si>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</si>
  <si>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</si>
  <si>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</si>
  <si>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</si>
  <si>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</si>
  <si>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</si>
  <si>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</si>
  <si>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</si>
  <si>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</si>
  <si>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</si>
  <si>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</si>
  <si>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</si>
  <si>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</si>
  <si>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</si>
  <si>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</si>
  <si>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</si>
  <si>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</si>
  <si>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</si>
  <si>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</si>
  <si>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</si>
  <si>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</si>
  <si>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</si>
  <si>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</si>
  <si>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</si>
  <si>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</si>
  <si>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</si>
  <si>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</si>
  <si>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</si>
  <si>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</si>
  <si>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</si>
  <si>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</si>
  <si>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</si>
  <si>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</si>
  <si>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</si>
  <si>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</si>
  <si>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</si>
  <si>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</si>
  <si>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</si>
  <si>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</si>
  <si>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</si>
  <si>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</si>
  <si>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</si>
  <si>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</si>
  <si>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</si>
  <si>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</si>
  <si>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</si>
  <si>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</si>
  <si>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</si>
  <si>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</si>
  <si>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</si>
  <si>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</si>
  <si>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</si>
  <si>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</si>
  <si>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</si>
  <si>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</si>
  <si>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</si>
  <si>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</si>
  <si>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</si>
  <si>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</si>
  <si>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</si>
  <si>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</si>
  <si>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</si>
  <si>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</si>
  <si>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</si>
  <si>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</si>
  <si>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</si>
  <si>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</si>
  <si>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</si>
  <si>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</si>
  <si>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</si>
  <si>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</si>
  <si>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</si>
  <si>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</si>
  <si>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</si>
  <si>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</si>
  <si>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</si>
  <si>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</si>
  <si>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</si>
  <si>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</si>
  <si>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</si>
  <si>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</si>
  <si>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</si>
  <si>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</si>
  <si>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</si>
  <si>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</si>
  <si>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</si>
  <si>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</si>
  <si>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</si>
  <si>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</si>
  <si>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</si>
  <si>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</si>
  <si>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</si>
  <si>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</si>
  <si>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</si>
  <si>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</si>
  <si>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</si>
  <si>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</si>
  <si>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</si>
  <si>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</si>
  <si>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</si>
  <si>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</si>
  <si>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</si>
  <si>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</si>
  <si>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</si>
  <si>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</si>
  <si>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</si>
  <si>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</si>
  <si>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</si>
  <si>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</si>
  <si>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</si>
  <si>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</si>
  <si>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</si>
  <si>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</si>
  <si>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</si>
  <si>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</si>
  <si>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</si>
  <si>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</si>
  <si>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</si>
  <si>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</si>
  <si>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</si>
  <si>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</si>
  <si>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</si>
  <si>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</si>
  <si>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</si>
  <si>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</si>
  <si>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</si>
  <si>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</si>
  <si>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</si>
  <si>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</si>
  <si>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</si>
  <si>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</si>
  <si>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</si>
  <si>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</si>
  <si>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</si>
  <si>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</si>
  <si>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</si>
  <si>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</si>
  <si>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</si>
  <si>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</si>
  <si>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</si>
  <si>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</si>
  <si>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</si>
  <si>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</si>
  <si>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</si>
  <si>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</si>
  <si>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</si>
  <si>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</si>
  <si>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</si>
  <si>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</si>
  <si>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</si>
  <si>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</si>
  <si>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</si>
  <si>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</si>
  <si>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</si>
  <si>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</si>
  <si>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</si>
  <si>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</si>
  <si>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</si>
  <si>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</si>
  <si>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</si>
  <si>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</si>
  <si>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</si>
  <si>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</si>
  <si>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</si>
  <si>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</si>
  <si>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</si>
  <si>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</si>
  <si>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</si>
  <si>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</si>
  <si>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</si>
  <si>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</si>
  <si>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</si>
  <si>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</si>
  <si>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</si>
  <si>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</si>
  <si>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</si>
  <si>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</si>
  <si>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</si>
  <si>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</si>
  <si>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</si>
  <si>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</si>
  <si>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</si>
  <si>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</si>
  <si>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</si>
  <si>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</si>
  <si>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</si>
  <si>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</si>
  <si>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</si>
  <si>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</si>
  <si>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</si>
  <si>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</si>
  <si>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</si>
  <si>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</si>
  <si>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</si>
  <si>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</si>
  <si>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</si>
  <si>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</si>
  <si>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</si>
  <si>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</si>
  <si>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</si>
  <si>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</si>
  <si>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</si>
  <si>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</si>
  <si>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</si>
  <si>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</si>
  <si>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</si>
  <si>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</si>
  <si>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</si>
  <si>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</si>
  <si>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</si>
  <si>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</si>
  <si>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</si>
  <si>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</si>
  <si>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</si>
  <si>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</si>
  <si>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</si>
  <si>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</si>
  <si>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</si>
  <si>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</si>
  <si>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</si>
  <si>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</si>
  <si>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</si>
  <si>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</si>
  <si>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</si>
  <si>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</si>
  <si>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</si>
  <si>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</si>
  <si>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</si>
  <si>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</si>
  <si>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</si>
  <si>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</si>
  <si>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</si>
  <si>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</si>
  <si>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</si>
  <si>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</si>
  <si>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</si>
  <si>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</si>
  <si>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</si>
  <si>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</si>
  <si>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</si>
  <si>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</si>
  <si>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</si>
  <si>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</si>
  <si>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</si>
  <si>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</si>
  <si>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</si>
  <si>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</si>
  <si>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</si>
  <si>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</si>
  <si>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</si>
  <si>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</si>
  <si>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</si>
  <si>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</si>
  <si>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</si>
  <si>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</si>
  <si>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</si>
  <si>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</si>
  <si>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</si>
  <si>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</si>
  <si>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</si>
  <si>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</si>
  <si>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</si>
  <si>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</si>
  <si>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</si>
  <si>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</si>
  <si>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</si>
  <si>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</si>
  <si>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</si>
  <si>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</si>
  <si>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</si>
  <si>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</si>
  <si>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</si>
  <si>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</si>
  <si>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</si>
  <si>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</si>
  <si>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</si>
  <si>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</si>
  <si>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</si>
  <si>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</si>
  <si>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</si>
  <si>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</si>
  <si>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</si>
  <si>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</si>
  <si>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</si>
  <si>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</si>
  <si>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</si>
  <si>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</si>
  <si>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</si>
  <si>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</si>
  <si>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</si>
  <si>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</si>
  <si>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</si>
  <si>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</si>
  <si>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</si>
  <si>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</si>
  <si>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</si>
  <si>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</si>
  <si>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</si>
  <si>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</si>
  <si>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</si>
  <si>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</si>
  <si>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</si>
  <si>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</si>
  <si>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</si>
  <si>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</si>
  <si>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</si>
  <si>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</si>
  <si>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</si>
  <si>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</si>
  <si>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</si>
  <si>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</si>
  <si>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</si>
  <si>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</si>
  <si>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</si>
  <si>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</si>
  <si>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</si>
  <si>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</si>
  <si>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</si>
  <si>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</si>
  <si>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</si>
  <si>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</si>
  <si>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</si>
  <si>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</si>
  <si>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</si>
  <si>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</si>
  <si>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</si>
  <si>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</si>
  <si>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</si>
  <si>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</si>
  <si>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</si>
  <si>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</si>
  <si>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</si>
  <si>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</si>
  <si>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</si>
  <si>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</si>
  <si>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</si>
  <si>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</si>
  <si>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</si>
  <si>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</si>
  <si>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</si>
  <si>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</si>
  <si>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</si>
  <si>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</si>
  <si>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</si>
  <si>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</si>
  <si>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</si>
  <si>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</si>
  <si>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</si>
  <si>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</si>
  <si>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</si>
  <si>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</si>
  <si>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</si>
  <si>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</si>
  <si>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</si>
  <si>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</si>
  <si>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</si>
  <si>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</si>
  <si>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</si>
  <si>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</si>
  <si>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</si>
  <si>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</si>
  <si>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</si>
  <si>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</si>
  <si>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</si>
  <si>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</si>
  <si>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</si>
  <si>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</si>
  <si>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</si>
  <si>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</si>
  <si>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</si>
  <si>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</si>
  <si>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</si>
  <si>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</si>
  <si>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</si>
  <si>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</si>
  <si>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</si>
  <si>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</si>
  <si>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</si>
  <si>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</si>
  <si>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</si>
  <si>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</si>
  <si>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</si>
  <si>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</si>
  <si>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</si>
  <si>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</si>
  <si>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</si>
  <si>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</si>
  <si>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</si>
  <si>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</si>
  <si>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</si>
  <si>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</si>
  <si>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</si>
  <si>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</si>
  <si>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</si>
  <si>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</si>
  <si>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</si>
  <si>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</si>
  <si>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</si>
  <si>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</si>
  <si>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</si>
  <si>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</si>
  <si>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</si>
  <si>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</si>
  <si>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</si>
  <si>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</si>
  <si>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</si>
  <si>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</si>
  <si>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</si>
  <si>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</si>
  <si>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</si>
  <si>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</si>
  <si>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</si>
  <si>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</si>
  <si>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</si>
  <si>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</si>
  <si>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</si>
  <si>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</si>
  <si>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</si>
  <si>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</si>
  <si>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</si>
  <si>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</si>
  <si>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</si>
  <si>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</si>
  <si>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</si>
  <si>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</si>
  <si>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</si>
  <si>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</si>
  <si>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</si>
  <si>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</si>
  <si>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</si>
  <si>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</si>
  <si>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</si>
  <si>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</si>
  <si>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</si>
  <si>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</si>
  <si>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</si>
  <si>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</si>
  <si>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</si>
  <si>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</si>
  <si>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</si>
  <si>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</si>
  <si>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</si>
  <si>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</si>
  <si>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</si>
  <si>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</si>
  <si>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</si>
  <si>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</si>
  <si>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</si>
  <si>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</si>
  <si>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</si>
  <si>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</si>
  <si>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</si>
  <si>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</si>
  <si>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</si>
  <si>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</si>
  <si>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</si>
  <si>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</si>
  <si>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</si>
  <si>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</si>
  <si>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</si>
  <si>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</si>
  <si>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</si>
  <si>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</si>
  <si>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</si>
  <si>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</si>
  <si>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</si>
  <si>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</si>
  <si>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</si>
  <si>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</si>
  <si>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</si>
  <si>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</si>
  <si>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</si>
  <si>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</si>
  <si>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</si>
  <si>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</si>
  <si>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</si>
  <si>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</si>
  <si>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</si>
  <si>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</si>
  <si>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</si>
  <si>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</si>
  <si>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</si>
  <si>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</si>
  <si>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</si>
  <si>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</si>
  <si>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</si>
  <si>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</si>
  <si>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</si>
  <si>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</si>
  <si>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</si>
  <si>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</si>
  <si>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</si>
  <si>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</si>
  <si>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</si>
  <si>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</si>
  <si>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</si>
  <si>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</si>
  <si>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</si>
  <si>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</si>
  <si>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</si>
  <si>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</si>
  <si>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</si>
  <si>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</si>
  <si>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</si>
  <si>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</si>
  <si>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</si>
  <si>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</si>
  <si>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</si>
  <si>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</si>
  <si>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</si>
  <si>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</si>
  <si>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</si>
  <si>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</si>
  <si>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</si>
  <si>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</si>
  <si>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</si>
  <si>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</si>
  <si>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</si>
  <si>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</si>
  <si>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</si>
  <si>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</si>
  <si>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</si>
  <si>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</si>
  <si>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</si>
  <si>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</si>
  <si>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</si>
  <si>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</si>
  <si>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</si>
  <si>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</si>
  <si>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</si>
  <si>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</si>
  <si>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</si>
  <si>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</si>
  <si>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</si>
  <si>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</si>
  <si>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</si>
  <si>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</si>
  <si>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</si>
  <si>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</si>
  <si>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</si>
  <si>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</si>
  <si>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</si>
  <si>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</si>
  <si>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</si>
  <si>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</si>
  <si>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</si>
  <si>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</si>
  <si>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</si>
  <si>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</si>
  <si>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</si>
  <si>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</si>
  <si>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</si>
  <si>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</si>
  <si>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</si>
  <si>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</si>
  <si>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</si>
  <si>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</si>
  <si>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</si>
  <si>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</si>
  <si>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</si>
  <si>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</si>
  <si>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</si>
  <si>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</si>
  <si>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</si>
  <si>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</si>
  <si>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</si>
  <si>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</si>
  <si>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</si>
  <si>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</si>
  <si>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</si>
  <si>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</si>
  <si>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</si>
  <si>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</si>
  <si>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</si>
  <si>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</si>
  <si>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</si>
  <si>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</si>
  <si>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</si>
  <si>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</si>
  <si>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</si>
  <si>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</si>
  <si>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</si>
  <si>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</si>
  <si>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</si>
  <si>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</si>
  <si>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</si>
  <si>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</si>
  <si>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</si>
  <si>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</si>
  <si>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</si>
  <si>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</si>
  <si>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</si>
  <si>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</si>
  <si>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</si>
  <si>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</si>
  <si>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</si>
  <si>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</si>
  <si>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</si>
  <si>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</si>
  <si>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</si>
  <si>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</si>
  <si>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</si>
  <si>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</si>
  <si>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</si>
  <si>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</si>
  <si>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</si>
  <si>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</si>
  <si>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</si>
  <si>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</si>
  <si>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</si>
  <si>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</si>
  <si>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</si>
  <si>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</si>
  <si>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</si>
  <si>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</si>
  <si>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</si>
  <si>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</si>
  <si>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</si>
  <si>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</si>
  <si>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</si>
  <si>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</si>
  <si>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</si>
  <si>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</si>
  <si>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</si>
  <si>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</si>
  <si>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</si>
  <si>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</si>
  <si>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</si>
  <si>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</si>
  <si>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</si>
  <si>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</si>
  <si>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</si>
  <si>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</si>
  <si>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</si>
  <si>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</si>
  <si>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</si>
  <si>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</si>
  <si>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</si>
  <si>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</si>
  <si>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</si>
  <si>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</si>
  <si>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</si>
  <si>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</si>
  <si>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</si>
  <si>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</si>
  <si>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</si>
  <si>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</si>
  <si>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</si>
  <si>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</si>
  <si>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</si>
  <si>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</si>
  <si>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</si>
  <si>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</si>
  <si>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</si>
  <si>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</si>
  <si>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</si>
  <si>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</si>
  <si>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</si>
  <si>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</si>
  <si>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</si>
  <si>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</si>
  <si>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</si>
  <si>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</si>
  <si>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</si>
  <si>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</si>
  <si>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</si>
  <si>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</si>
  <si>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</si>
  <si>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</si>
  <si>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</si>
  <si>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</si>
  <si>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</si>
  <si>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</si>
  <si>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</si>
  <si>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</si>
  <si>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</si>
  <si>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</si>
  <si>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</si>
  <si>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</si>
  <si>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</si>
  <si>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</si>
  <si>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</si>
  <si>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</si>
  <si>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</si>
  <si>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</si>
  <si>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</si>
  <si>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</si>
  <si>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</si>
  <si>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</si>
  <si>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</si>
  <si>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</si>
  <si>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</si>
  <si>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</si>
  <si>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</si>
  <si>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</si>
  <si>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</si>
  <si>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</si>
  <si>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</si>
  <si>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</si>
  <si>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</si>
  <si>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</si>
  <si>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</si>
  <si>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</si>
  <si>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</si>
  <si>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</si>
  <si>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</si>
  <si>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</si>
  <si>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</si>
  <si>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</si>
  <si>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</si>
  <si>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</si>
  <si>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</si>
  <si>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</si>
  <si>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</si>
  <si>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</si>
  <si>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</si>
  <si>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</si>
  <si>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</si>
  <si>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</si>
  <si>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</si>
  <si>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</si>
  <si>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</si>
  <si>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</si>
  <si>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</si>
  <si>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</si>
  <si>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</si>
  <si>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</si>
  <si>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</si>
  <si>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</si>
  <si>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</si>
  <si>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</si>
  <si>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</si>
  <si>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</si>
  <si>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</si>
  <si>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</si>
  <si>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</si>
  <si>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</si>
  <si>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</si>
  <si>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</si>
  <si>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</si>
  <si>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</si>
  <si>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</si>
  <si>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</si>
  <si>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</si>
  <si>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</si>
  <si>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</si>
  <si>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</si>
  <si>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</si>
  <si>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</si>
  <si>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</si>
  <si>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</si>
  <si>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</si>
  <si>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</si>
  <si>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</si>
  <si>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</si>
  <si>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</si>
  <si>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</si>
  <si>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</si>
  <si>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</si>
  <si>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</si>
  <si>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</si>
  <si>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</si>
  <si>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</si>
  <si>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</si>
  <si>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</si>
  <si>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</si>
  <si>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</si>
  <si>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</si>
  <si>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</si>
  <si>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</si>
  <si>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</si>
  <si>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</si>
  <si>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</si>
  <si>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</si>
  <si>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</si>
  <si>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</si>
  <si>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</si>
  <si>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</si>
  <si>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</si>
  <si>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</si>
  <si>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</si>
  <si>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</si>
  <si>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</si>
  <si>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</si>
  <si>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</si>
  <si>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</si>
  <si>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</si>
  <si>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</si>
  <si>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</si>
  <si>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</si>
  <si>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</si>
  <si>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</si>
  <si>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</si>
  <si>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</si>
  <si>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</si>
  <si>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</si>
  <si>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</si>
  <si>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</si>
  <si>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</si>
  <si>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</si>
  <si>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</si>
  <si>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</si>
  <si>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</si>
  <si>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</si>
  <si>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</si>
  <si>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</si>
  <si>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</si>
  <si>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</si>
  <si>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</si>
  <si>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</si>
  <si>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</si>
  <si>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</si>
  <si>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</si>
  <si>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</si>
  <si>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</si>
  <si>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</si>
  <si>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</si>
  <si>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</si>
  <si>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</si>
  <si>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</si>
  <si>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</si>
  <si>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</si>
  <si>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</si>
  <si>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</si>
  <si>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</si>
  <si>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</si>
  <si>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</si>
  <si>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</si>
  <si>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</si>
  <si>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</si>
  <si>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</si>
  <si>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</si>
  <si>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</si>
  <si>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</si>
  <si>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</si>
  <si>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</si>
  <si>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</si>
  <si>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</si>
  <si>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</si>
  <si>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</si>
  <si>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</si>
  <si>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</si>
  <si>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</si>
  <si>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</si>
  <si>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</si>
  <si>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</si>
  <si>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</si>
  <si>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</si>
  <si>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</si>
  <si>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</si>
  <si>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</si>
  <si>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</si>
  <si>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</si>
  <si>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</si>
  <si>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</si>
  <si>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</si>
  <si>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</si>
  <si>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</si>
  <si>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</si>
  <si>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</si>
  <si>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</si>
  <si>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</si>
  <si>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</si>
  <si>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</si>
  <si>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</si>
  <si>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</si>
  <si>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</si>
  <si>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</si>
  <si>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</si>
  <si>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</si>
  <si>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</si>
  <si>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</si>
  <si>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</si>
  <si>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</si>
  <si>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</si>
  <si>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</si>
  <si>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</si>
  <si>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</si>
  <si>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</si>
  <si>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</si>
  <si>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</si>
  <si>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</si>
  <si>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</si>
  <si>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</si>
  <si>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</si>
  <si>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</si>
  <si>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</si>
  <si>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</si>
  <si>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</si>
  <si>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</si>
  <si>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</si>
  <si>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</si>
  <si>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</si>
  <si>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</si>
  <si>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</si>
  <si>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</si>
  <si>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</si>
  <si>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</si>
  <si>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</si>
  <si>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</si>
  <si>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</si>
  <si>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</si>
  <si>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</si>
  <si>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</si>
  <si>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</si>
  <si>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</si>
  <si>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</si>
  <si>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</si>
  <si>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</si>
  <si>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</si>
  <si>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</si>
  <si>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</si>
  <si>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</si>
  <si>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</si>
  <si>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</si>
  <si>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</si>
  <si>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</si>
  <si>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</si>
  <si>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</si>
  <si>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</si>
  <si>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</si>
  <si>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</si>
  <si>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</si>
  <si>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</si>
  <si>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</si>
  <si>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</si>
  <si>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</si>
  <si>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</si>
  <si>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</si>
  <si>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</si>
  <si>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</si>
  <si>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</si>
  <si>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</si>
  <si>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</si>
  <si>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</si>
  <si>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</si>
  <si>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</si>
  <si>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</si>
  <si>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</si>
  <si>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</si>
  <si>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</si>
  <si>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</si>
  <si>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</si>
  <si>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</si>
  <si>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</si>
  <si>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</si>
  <si>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</si>
  <si>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</si>
  <si>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</si>
  <si>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</si>
  <si>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</si>
  <si>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</si>
  <si>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</si>
  <si>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</si>
  <si>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</si>
  <si>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</si>
  <si>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</si>
  <si>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</si>
  <si>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</si>
  <si>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</si>
  <si>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</si>
  <si>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</si>
  <si>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</si>
  <si>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</si>
  <si>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</si>
  <si>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</si>
  <si>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</si>
  <si>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</si>
  <si>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</si>
  <si>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</si>
  <si>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</si>
  <si>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</si>
  <si>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</si>
  <si>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</si>
  <si>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</si>
  <si>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</si>
  <si>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</si>
  <si>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</si>
  <si>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</si>
  <si>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</si>
  <si>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</si>
  <si>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</si>
  <si>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</si>
  <si>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</si>
  <si>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</si>
  <si>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</si>
  <si>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</si>
  <si>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</si>
  <si>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</si>
  <si>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</si>
  <si>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</si>
  <si>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</si>
  <si>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</si>
  <si>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</si>
  <si>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</si>
  <si>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</si>
  <si>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</si>
  <si>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</si>
  <si>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</si>
  <si>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</si>
  <si>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</si>
  <si>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</si>
  <si>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</si>
  <si>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</si>
  <si>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</si>
  <si>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</si>
  <si>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</si>
  <si>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</si>
  <si>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</si>
  <si>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</si>
  <si>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</si>
  <si>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</si>
  <si>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</si>
  <si>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</si>
  <si>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</si>
  <si>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</si>
  <si>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</si>
  <si>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</si>
  <si>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</si>
  <si>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</si>
  <si>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</si>
  <si>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</si>
  <si>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</si>
  <si>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</si>
  <si>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</si>
  <si>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</si>
  <si>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</si>
  <si>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</si>
  <si>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</si>
  <si>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</si>
  <si>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</si>
  <si>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</si>
  <si>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</si>
  <si>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</si>
  <si>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</si>
  <si>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</si>
  <si>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</si>
  <si>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</si>
  <si>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</si>
  <si>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</si>
  <si>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</si>
  <si>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</si>
  <si>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</si>
  <si>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</si>
  <si>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</si>
  <si>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</si>
  <si>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</si>
  <si>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</si>
  <si>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</si>
  <si>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</si>
  <si>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</si>
  <si>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</si>
  <si>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</si>
  <si>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</si>
  <si>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</si>
  <si>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</si>
  <si>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</si>
  <si>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</si>
  <si>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</si>
  <si>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</si>
  <si>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</si>
  <si>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</si>
  <si>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</si>
  <si>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</si>
  <si>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</si>
  <si>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</si>
  <si>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</si>
  <si>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</si>
  <si>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</si>
  <si>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</si>
  <si>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</si>
  <si>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</si>
  <si>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</si>
  <si>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</si>
  <si>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</si>
  <si>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</si>
  <si>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</si>
  <si>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</si>
  <si>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</si>
  <si>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</si>
  <si>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</si>
  <si>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</si>
  <si>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</si>
  <si>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</si>
  <si>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</si>
  <si>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</si>
  <si>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</si>
  <si>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</si>
  <si>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</si>
  <si>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</si>
  <si>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</si>
  <si>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</si>
  <si>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</si>
  <si>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</si>
  <si>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</si>
  <si>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</si>
  <si>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</si>
  <si>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</si>
  <si>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</si>
  <si>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</si>
  <si>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</si>
  <si>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</si>
  <si>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</si>
  <si>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</si>
  <si>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</si>
  <si>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</si>
  <si>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</si>
  <si>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</si>
  <si>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</si>
  <si>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</si>
  <si>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</si>
  <si>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</si>
  <si>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</si>
  <si>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</si>
  <si>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</si>
  <si>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</si>
  <si>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</si>
  <si>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</si>
  <si>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</si>
  <si>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</si>
  <si>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</si>
  <si>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</si>
  <si>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</si>
  <si>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</si>
  <si>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</si>
  <si>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</si>
  <si>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</si>
  <si>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</si>
  <si>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</si>
  <si>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</si>
  <si>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</si>
  <si>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</si>
  <si>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</si>
  <si>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</si>
  <si>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</si>
  <si>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</si>
  <si>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</si>
  <si>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</si>
  <si>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</si>
  <si>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</si>
  <si>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</si>
  <si>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</si>
  <si>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</si>
  <si>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</si>
  <si>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</si>
  <si>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</si>
  <si>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</si>
  <si>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</si>
  <si>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</si>
  <si>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</si>
  <si>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</si>
  <si>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</si>
  <si>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</si>
  <si>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</si>
  <si>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</si>
  <si>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</si>
  <si>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</si>
  <si>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</si>
  <si>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</si>
  <si>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</si>
  <si>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</si>
  <si>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</si>
  <si>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</si>
  <si>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</si>
  <si>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</si>
  <si>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</si>
  <si>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</si>
  <si>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</si>
  <si>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</si>
  <si>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</si>
  <si>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</si>
  <si>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</si>
  <si>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</si>
  <si>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</si>
  <si>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</si>
  <si>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</si>
  <si>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</si>
  <si>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</si>
  <si>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</si>
  <si>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</si>
  <si>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</si>
  <si>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</si>
  <si>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</si>
  <si>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</si>
  <si>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</si>
  <si>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</si>
  <si>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</si>
  <si>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</si>
  <si>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</si>
  <si>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</si>
  <si>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</si>
  <si>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</si>
  <si>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</si>
  <si>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</si>
  <si>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</si>
  <si>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</si>
  <si>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</si>
  <si>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</si>
  <si>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</si>
  <si>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</si>
  <si>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</si>
  <si>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</si>
  <si>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</si>
  <si>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</si>
  <si>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</si>
  <si>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</si>
  <si>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</si>
  <si>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</si>
  <si>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</si>
  <si>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</si>
  <si>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</si>
  <si>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</si>
  <si>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</si>
  <si>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</si>
  <si>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</si>
  <si>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</si>
  <si>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</si>
  <si>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</si>
  <si>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</si>
  <si>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</si>
  <si>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</si>
  <si>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</si>
  <si>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</si>
  <si>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</si>
  <si>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</si>
  <si>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</si>
  <si>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</si>
  <si>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</si>
  <si>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</si>
  <si>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</si>
  <si>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</si>
  <si>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</si>
  <si>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</si>
  <si>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</si>
  <si>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</si>
  <si>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</si>
  <si>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</si>
  <si>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</si>
  <si>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</si>
  <si>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</si>
  <si>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</si>
  <si>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</si>
  <si>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</si>
  <si>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</si>
  <si>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</si>
  <si>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</si>
  <si>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</si>
  <si>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</si>
  <si>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</si>
  <si>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</si>
  <si>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</si>
  <si>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</si>
  <si>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</si>
  <si>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</si>
  <si>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</si>
  <si>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</si>
  <si>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</si>
  <si>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</si>
  <si>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</si>
  <si>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</si>
  <si>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</si>
  <si>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</si>
  <si>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</si>
  <si>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</si>
  <si>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</si>
  <si>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</si>
  <si>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</si>
  <si>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</si>
  <si>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</si>
  <si>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</si>
  <si>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</si>
  <si>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</si>
  <si>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</si>
  <si>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</si>
  <si>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</si>
  <si>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</si>
  <si>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</si>
  <si>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</si>
  <si>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</si>
  <si>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</si>
  <si>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</si>
  <si>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</si>
  <si>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</si>
  <si>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</si>
  <si>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</si>
  <si>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</si>
  <si>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</si>
  <si>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</si>
  <si>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</si>
  <si>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</si>
  <si>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</si>
  <si>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</si>
  <si>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</si>
  <si>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</si>
  <si>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</si>
  <si>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</si>
  <si>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</si>
  <si>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</si>
  <si>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</si>
  <si>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</si>
  <si>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</si>
  <si>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</si>
  <si>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</si>
  <si>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</si>
  <si>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</si>
  <si>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</si>
  <si>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</si>
  <si>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</si>
  <si>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</si>
  <si>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</si>
  <si>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</si>
  <si>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</si>
  <si>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</si>
  <si>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</si>
  <si>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</si>
  <si>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</si>
  <si>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</si>
  <si>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</si>
  <si>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</si>
  <si>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</si>
  <si>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</si>
  <si>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</si>
  <si>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</si>
  <si>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</si>
  <si>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</si>
  <si>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</si>
  <si>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</si>
  <si>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</si>
  <si>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</si>
  <si>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</si>
  <si>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</si>
  <si>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</si>
  <si>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</si>
  <si>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</si>
  <si>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</si>
  <si>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</si>
  <si>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</si>
  <si>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</si>
  <si>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</si>
  <si>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</si>
  <si>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</si>
  <si>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</si>
  <si>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</si>
  <si>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</si>
  <si>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</si>
  <si>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</si>
  <si>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</si>
  <si>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</si>
  <si>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</si>
  <si>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</si>
  <si>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</si>
  <si>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</si>
  <si>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</si>
  <si>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</si>
  <si>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</si>
  <si>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</si>
  <si>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</si>
  <si>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</si>
  <si>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</si>
  <si>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</si>
  <si>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</si>
  <si>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</si>
  <si>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</si>
  <si>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</si>
  <si>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</si>
  <si>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</si>
  <si>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</si>
  <si>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</si>
  <si>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</si>
  <si>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</si>
  <si>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</si>
  <si>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</si>
  <si>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</si>
  <si>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</si>
  <si>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</si>
  <si>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</si>
  <si>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</si>
  <si>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</si>
  <si>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</si>
  <si>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</si>
  <si>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</si>
  <si>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</si>
  <si>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</si>
  <si>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</si>
  <si>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</si>
  <si>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</si>
  <si>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</si>
  <si>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</si>
  <si>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</si>
  <si>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</si>
  <si>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</si>
  <si>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</si>
  <si>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</si>
  <si>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</si>
  <si>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</si>
  <si>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</si>
  <si>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</si>
  <si>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</si>
  <si>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</si>
  <si>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</si>
  <si>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</si>
  <si>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</si>
  <si>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</si>
  <si>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</si>
  <si>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</si>
  <si>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</si>
  <si>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</si>
  <si>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</si>
  <si>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</si>
  <si>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</si>
  <si>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</si>
  <si>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</si>
  <si>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</si>
  <si>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</si>
  <si>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</si>
  <si>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</si>
  <si>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</si>
  <si>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</si>
  <si>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</si>
  <si>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</si>
  <si>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</si>
  <si>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</si>
  <si>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</si>
  <si>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</si>
  <si>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</si>
  <si>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</si>
  <si>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</si>
  <si>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</si>
  <si>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</si>
  <si>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</si>
  <si>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</si>
  <si>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</si>
  <si>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</si>
  <si>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</si>
  <si>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</si>
  <si>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</si>
  <si>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</si>
  <si>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</si>
  <si>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</si>
  <si>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</si>
  <si>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</si>
  <si>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</si>
  <si>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</si>
  <si>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</si>
  <si>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</si>
  <si>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</si>
  <si>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</si>
  <si>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</si>
  <si>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</si>
  <si>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</si>
  <si>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</si>
  <si>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</si>
  <si>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</si>
  <si>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</si>
  <si>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</si>
  <si>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</si>
  <si>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</si>
  <si>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</si>
  <si>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</si>
  <si>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</si>
  <si>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</si>
  <si>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</si>
  <si>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</si>
  <si>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</si>
  <si>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</si>
  <si>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</si>
  <si>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</si>
  <si>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</si>
  <si>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</si>
  <si>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</si>
  <si>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</si>
  <si>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</si>
  <si>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</si>
  <si>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</si>
  <si>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</si>
  <si>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</si>
  <si>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</si>
  <si>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</si>
  <si>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</si>
  <si>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</si>
  <si>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</si>
  <si>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</si>
  <si>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</si>
  <si>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</si>
  <si>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</si>
  <si>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</si>
  <si>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</si>
  <si>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</si>
  <si>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</si>
  <si>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</si>
  <si>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</si>
  <si>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</si>
  <si>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</si>
  <si>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</si>
  <si>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</si>
  <si>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</si>
  <si>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</si>
  <si>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</si>
  <si>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</si>
  <si>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</si>
  <si>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</si>
  <si>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</si>
  <si>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</si>
  <si>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</si>
  <si>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</si>
  <si>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</si>
  <si>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</si>
  <si>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</si>
  <si>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</si>
  <si>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</si>
  <si>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</si>
  <si>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</si>
  <si>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</si>
  <si>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</si>
  <si>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</si>
  <si>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</si>
  <si>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</si>
  <si>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</si>
  <si>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</si>
  <si>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</si>
  <si>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</si>
  <si>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</si>
  <si>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</si>
  <si>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</si>
  <si>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</si>
  <si>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</si>
  <si>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</si>
  <si>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</si>
  <si>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</si>
  <si>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</si>
  <si>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</si>
  <si>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</si>
  <si>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</si>
  <si>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</si>
  <si>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</si>
  <si>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</si>
  <si>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</si>
  <si>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</si>
  <si>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</si>
  <si>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</si>
  <si>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</si>
  <si>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</si>
  <si>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</si>
  <si>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</si>
  <si>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</si>
  <si>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</si>
  <si>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</si>
  <si>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</si>
  <si>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</si>
  <si>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</si>
  <si>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</si>
  <si>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</si>
  <si>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</si>
  <si>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</si>
  <si>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</si>
  <si>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</si>
  <si>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</si>
  <si>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</si>
  <si>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</si>
  <si>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</si>
  <si>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</si>
  <si>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</si>
  <si>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</si>
  <si>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</si>
  <si>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</si>
  <si>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</si>
  <si>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</si>
  <si>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</si>
  <si>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</si>
  <si>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</si>
  <si>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</si>
  <si>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</si>
  <si>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</si>
  <si>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</si>
  <si>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</si>
  <si>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</si>
  <si>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</si>
  <si>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</si>
  <si>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</si>
  <si>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</si>
  <si>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</si>
  <si>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</si>
  <si>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</si>
  <si>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</si>
  <si>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</si>
  <si>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</si>
  <si>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</si>
  <si>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</si>
  <si>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</si>
  <si>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</si>
  <si>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</si>
  <si>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</si>
  <si>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</si>
  <si>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</si>
  <si>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</si>
  <si>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</si>
  <si>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</si>
  <si>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</si>
  <si>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</si>
  <si>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</si>
  <si>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</si>
  <si>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</si>
  <si>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</si>
  <si>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</si>
  <si>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</si>
  <si>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</si>
  <si>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</si>
  <si>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</si>
  <si>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</si>
  <si>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</si>
  <si>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</si>
  <si>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</si>
  <si>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</si>
  <si>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</si>
  <si>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</si>
  <si>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</si>
  <si>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</si>
  <si>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</si>
  <si>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</si>
  <si>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</si>
  <si>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</si>
  <si>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</si>
  <si>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</si>
  <si>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</si>
  <si>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</si>
  <si>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</si>
  <si>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</si>
  <si>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</si>
  <si>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</si>
  <si>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</si>
  <si>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</si>
  <si>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</si>
  <si>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</si>
  <si>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</si>
  <si>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</si>
  <si>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</si>
  <si>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</si>
  <si>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</si>
  <si>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</si>
  <si>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</si>
  <si>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</si>
  <si>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</si>
  <si>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</si>
  <si>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</si>
  <si>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</si>
  <si>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</si>
  <si>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</si>
  <si>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</si>
  <si>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</si>
  <si>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</si>
  <si>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</si>
  <si>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</si>
  <si>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</si>
  <si>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</si>
  <si>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</si>
  <si>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</si>
  <si>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</si>
  <si>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</si>
  <si>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</si>
  <si>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</si>
  <si>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</si>
  <si>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</si>
  <si>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</si>
  <si>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</si>
  <si>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</si>
  <si>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</si>
  <si>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</si>
  <si>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</si>
  <si>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</si>
  <si>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</si>
  <si>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</si>
  <si>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</si>
  <si>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</si>
  <si>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</si>
  <si>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</si>
  <si>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</si>
  <si>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</si>
  <si>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</si>
  <si>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</si>
  <si>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</si>
  <si>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</si>
  <si>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</si>
  <si>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</si>
  <si>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</si>
  <si>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</si>
  <si>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</si>
  <si>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</si>
  <si>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</si>
  <si>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</si>
  <si>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</si>
  <si>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</si>
  <si>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</si>
  <si>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</si>
  <si>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</si>
  <si>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</si>
  <si>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</si>
  <si>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</si>
  <si>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</si>
  <si>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</si>
  <si>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</si>
  <si>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</si>
  <si>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</si>
  <si>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</si>
  <si>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</si>
  <si>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</si>
  <si>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</si>
  <si>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</si>
  <si>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</si>
  <si>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</si>
  <si>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</si>
  <si>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</si>
  <si>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</si>
  <si>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</si>
  <si>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</si>
  <si>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</si>
  <si>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</si>
  <si>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</si>
  <si>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</si>
  <si>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</si>
  <si>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</si>
  <si>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</si>
  <si>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</si>
  <si>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</si>
  <si>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</si>
  <si>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</si>
  <si>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</si>
  <si>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</si>
  <si>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</si>
  <si>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</si>
  <si>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</si>
  <si>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</si>
  <si>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</si>
  <si>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</si>
  <si>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</si>
  <si>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</si>
  <si>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</si>
  <si>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</si>
  <si>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</si>
  <si>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</si>
  <si>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</si>
  <si>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</si>
  <si>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</si>
  <si>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</si>
  <si>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</si>
  <si>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</si>
  <si>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</si>
  <si>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</si>
  <si>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</si>
  <si>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</si>
  <si>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</si>
  <si>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</si>
  <si>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</si>
  <si>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</si>
  <si>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</si>
  <si>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</si>
  <si>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</si>
  <si>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</si>
  <si>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</si>
  <si>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</si>
  <si>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</si>
  <si>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</si>
  <si>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</si>
  <si>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</si>
  <si>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</si>
  <si>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</si>
  <si>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</si>
  <si>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</si>
  <si>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</si>
  <si>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</si>
  <si>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</si>
  <si>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</si>
  <si>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</si>
  <si>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</si>
  <si>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</si>
  <si>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</si>
  <si>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</si>
  <si>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</si>
  <si>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</si>
  <si>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</si>
  <si>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</si>
  <si>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</si>
  <si>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</si>
  <si>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</si>
  <si>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</si>
  <si>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</si>
  <si>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</si>
  <si>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</si>
  <si>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</si>
  <si>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</si>
  <si>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</si>
  <si>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</si>
  <si>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</si>
  <si>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</si>
  <si>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</si>
  <si>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</si>
  <si>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</si>
  <si>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</si>
  <si>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</si>
  <si>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</si>
  <si>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</si>
  <si>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</si>
  <si>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</si>
  <si>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</si>
  <si>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</si>
  <si>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</si>
  <si>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</si>
  <si>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</si>
  <si>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</si>
  <si>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</si>
  <si>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</si>
  <si>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</si>
  <si>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</si>
  <si>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</si>
  <si>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</si>
  <si>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</si>
  <si>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</si>
  <si>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</si>
  <si>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</si>
  <si>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</si>
  <si>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</si>
  <si>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</si>
  <si>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</si>
  <si>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</si>
  <si>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</si>
  <si>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</si>
  <si>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</si>
  <si>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</si>
  <si>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</si>
  <si>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</si>
  <si>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</si>
  <si>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</si>
  <si>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</si>
  <si>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</si>
  <si>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</si>
  <si>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</si>
  <si>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</si>
  <si>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</si>
  <si>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</si>
  <si>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</si>
  <si>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</si>
  <si>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</si>
  <si>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</si>
  <si>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</si>
  <si>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</si>
  <si>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</si>
  <si>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</si>
  <si>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</si>
  <si>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</si>
  <si>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</si>
  <si>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</si>
  <si>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</si>
  <si>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</si>
  <si>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</si>
  <si>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</si>
  <si>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</si>
  <si>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</si>
  <si>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</si>
  <si>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</si>
  <si>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</si>
  <si>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</si>
  <si>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</si>
  <si>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</si>
  <si>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</si>
  <si>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</si>
  <si>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</si>
  <si>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</si>
  <si>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</si>
  <si>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</si>
  <si>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</si>
  <si>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</si>
  <si>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</si>
  <si>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</si>
  <si>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</si>
  <si>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</si>
  <si>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</si>
  <si>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</si>
  <si>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</si>
  <si>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</si>
  <si>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</si>
  <si>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</si>
  <si>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</si>
  <si>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</si>
  <si>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</si>
  <si>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</si>
  <si>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</si>
  <si>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</si>
  <si>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</si>
  <si>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</si>
  <si>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</si>
  <si>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</si>
  <si>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</si>
  <si>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</si>
  <si>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</si>
  <si>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</si>
  <si>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</si>
  <si>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</si>
  <si>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</si>
  <si>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</si>
  <si>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</si>
  <si>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</si>
  <si>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</si>
  <si>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</si>
  <si>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</si>
  <si>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</si>
  <si>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</si>
  <si>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</si>
  <si>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</si>
  <si>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</si>
  <si>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</si>
  <si>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</si>
  <si>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</si>
  <si>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</si>
  <si>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</si>
  <si>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</si>
  <si>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</si>
  <si>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</si>
  <si>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</si>
  <si>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</si>
  <si>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</si>
  <si>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</si>
  <si>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</si>
  <si>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</si>
  <si>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</si>
  <si>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</si>
  <si>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</si>
  <si>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</si>
  <si>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</si>
  <si>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</si>
  <si>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</si>
  <si>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</si>
  <si>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</si>
  <si>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</si>
  <si>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</si>
  <si>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</si>
  <si>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</si>
  <si>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</si>
  <si>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</si>
  <si>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</si>
  <si>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</si>
  <si>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</si>
  <si>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</si>
  <si>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</si>
  <si>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</si>
  <si>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</si>
  <si>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</si>
  <si>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</si>
  <si>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</si>
  <si>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</si>
  <si>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</si>
  <si>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</si>
  <si>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</si>
  <si>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</si>
  <si>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</si>
  <si>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</si>
  <si>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</si>
  <si>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</si>
  <si>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</si>
  <si>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</si>
  <si>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</si>
  <si>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</si>
  <si>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</si>
  <si>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</si>
  <si>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</si>
  <si>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</si>
  <si>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</si>
  <si>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</si>
  <si>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</si>
  <si>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</si>
  <si>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</si>
  <si>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</si>
  <si>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</si>
  <si>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</si>
  <si>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</si>
  <si>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</si>
  <si>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</si>
  <si>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</si>
  <si>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</si>
  <si>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</si>
  <si>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</si>
  <si>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</si>
  <si>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</si>
  <si>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</si>
  <si>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</si>
  <si>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</si>
  <si>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</si>
  <si>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</si>
  <si>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</si>
  <si>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</si>
  <si>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</si>
  <si>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</si>
  <si>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</si>
  <si>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</si>
  <si>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</si>
  <si>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</si>
  <si>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</si>
  <si>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</si>
  <si>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</si>
  <si>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</si>
  <si>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</si>
  <si>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</si>
  <si>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</si>
  <si>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</si>
  <si>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</si>
  <si>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</si>
  <si>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</si>
  <si>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</si>
  <si>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</si>
  <si>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</si>
  <si>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</si>
  <si>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</si>
  <si>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</si>
  <si>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</si>
  <si>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</si>
  <si>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</si>
  <si>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</si>
  <si>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</si>
  <si>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</si>
  <si>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</si>
  <si>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</si>
  <si>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</si>
  <si>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</si>
  <si>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</si>
  <si>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</si>
  <si>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</si>
  <si>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</si>
  <si>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</si>
  <si>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</si>
  <si>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</si>
  <si>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</si>
  <si>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</si>
  <si>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</si>
  <si>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</si>
  <si>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</si>
  <si>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</si>
  <si>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</si>
  <si>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</si>
  <si>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</si>
  <si>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</si>
  <si>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</si>
  <si>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</si>
  <si>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</si>
  <si>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</si>
  <si>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</si>
  <si>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</si>
  <si>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</si>
  <si>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</si>
  <si>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</si>
  <si>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</si>
  <si>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</si>
  <si>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</si>
  <si>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</si>
  <si>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</si>
  <si>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</si>
  <si>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</si>
  <si>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</si>
  <si>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</si>
  <si>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</si>
  <si>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</si>
  <si>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</si>
  <si>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</si>
  <si>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</si>
  <si>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</si>
  <si>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</si>
  <si>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</si>
  <si>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</si>
  <si>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</si>
  <si>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</si>
  <si>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</si>
  <si>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</si>
  <si>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</si>
  <si>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</si>
  <si>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</si>
  <si>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</si>
  <si>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</si>
  <si>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</si>
  <si>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</si>
  <si>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</si>
  <si>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</si>
  <si>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</si>
  <si>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</si>
  <si>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</si>
  <si>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</si>
  <si>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</si>
  <si>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</si>
  <si>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</si>
  <si>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</si>
  <si>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</si>
  <si>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</si>
  <si>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</si>
  <si>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</si>
  <si>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</si>
  <si>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</si>
  <si>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</si>
  <si>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</si>
  <si>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</si>
  <si>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</si>
  <si>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</si>
  <si>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</si>
  <si>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</si>
  <si>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</si>
  <si>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</si>
  <si>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</si>
  <si>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</si>
  <si>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</si>
  <si>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</si>
  <si>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</si>
  <si>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</si>
  <si>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</si>
  <si>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</si>
  <si>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</si>
  <si>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</si>
  <si>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</si>
  <si>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</si>
  <si>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</si>
  <si>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</si>
  <si>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</si>
  <si>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</si>
  <si>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</si>
  <si>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</si>
  <si>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</si>
  <si>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</si>
  <si>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</si>
  <si>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</si>
  <si>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</si>
  <si>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</si>
  <si>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</si>
  <si>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</si>
  <si>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</si>
  <si>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</si>
  <si>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</si>
  <si>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</si>
  <si>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</si>
  <si>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</si>
  <si>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</si>
  <si>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</si>
  <si>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</si>
  <si>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</si>
  <si>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</si>
  <si>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</si>
  <si>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</si>
  <si>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</si>
  <si>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</si>
  <si>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</si>
  <si>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</si>
  <si>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</si>
  <si>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</si>
  <si>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</si>
  <si>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</si>
  <si>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</si>
  <si>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</si>
  <si>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</si>
  <si>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</si>
  <si>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</si>
  <si>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</si>
  <si>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</si>
  <si>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</si>
  <si>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</si>
  <si>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</si>
  <si>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</si>
  <si>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</si>
  <si>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</si>
  <si>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</si>
  <si>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</si>
  <si>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</si>
  <si>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</si>
  <si>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</si>
  <si>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</si>
  <si>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</si>
  <si>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</si>
  <si>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</si>
  <si>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</si>
  <si>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</si>
  <si>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</si>
  <si>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</si>
  <si>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</si>
  <si>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</si>
  <si>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</si>
  <si>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</si>
  <si>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</si>
  <si>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</si>
  <si>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</si>
  <si>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</si>
  <si>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</si>
  <si>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</si>
  <si>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</si>
  <si>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</si>
  <si>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</si>
  <si>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</si>
  <si>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</si>
  <si>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</si>
  <si>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</si>
  <si>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</si>
  <si>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</si>
  <si>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</si>
  <si>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</si>
  <si>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</si>
  <si>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</si>
  <si>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</si>
  <si>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</si>
  <si>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</si>
  <si>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</si>
  <si>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</si>
  <si>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</si>
  <si>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</si>
  <si>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</si>
  <si>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</si>
  <si>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</si>
  <si>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</si>
  <si>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</si>
  <si>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</si>
  <si>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</si>
  <si>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</si>
  <si>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</si>
  <si>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</si>
  <si>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</si>
  <si>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</si>
  <si>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</si>
  <si>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</si>
  <si>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</si>
  <si>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</si>
  <si>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</si>
  <si>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</si>
  <si>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</si>
  <si>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</si>
  <si>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</si>
  <si>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</si>
  <si>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</si>
  <si>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</si>
  <si>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</si>
  <si>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</si>
  <si>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</si>
  <si>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</si>
  <si>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</si>
  <si>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</si>
  <si>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</si>
  <si>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</si>
  <si>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</si>
  <si>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</si>
  <si>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</si>
  <si>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</si>
  <si>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</si>
  <si>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</si>
  <si>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</si>
  <si>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</si>
  <si>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</si>
  <si>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</si>
  <si>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</si>
  <si>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</si>
  <si>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</si>
  <si>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</si>
  <si>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</si>
  <si>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</si>
  <si>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</si>
  <si>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</si>
  <si>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</si>
  <si>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</si>
  <si>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</si>
  <si>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</si>
  <si>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</si>
  <si>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</si>
  <si>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</si>
  <si>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</si>
  <si>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</si>
  <si>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</si>
  <si>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</si>
  <si>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</si>
  <si>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</si>
  <si>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</si>
  <si>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</si>
  <si>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</si>
  <si>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</si>
  <si>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</si>
  <si>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</si>
  <si>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</si>
  <si>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</si>
  <si>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</si>
  <si>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</si>
  <si>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</si>
  <si>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</si>
  <si>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</si>
  <si>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</si>
  <si>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</si>
  <si>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</si>
  <si>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</si>
  <si>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</si>
  <si>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</si>
  <si>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</si>
  <si>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</si>
  <si>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</si>
  <si>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</si>
  <si>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</si>
  <si>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</si>
  <si>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</si>
  <si>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</si>
  <si>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</si>
  <si>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</si>
  <si>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</si>
  <si>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</si>
  <si>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</si>
  <si>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</si>
  <si>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</si>
  <si>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</si>
  <si>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</si>
  <si>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</si>
  <si>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</si>
  <si>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</si>
  <si>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</si>
  <si>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</si>
  <si>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</si>
  <si>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</si>
  <si>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</si>
  <si>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</si>
  <si>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</si>
  <si>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</si>
  <si>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</si>
  <si>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</si>
  <si>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</si>
  <si>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</si>
  <si>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</si>
  <si>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</si>
  <si>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</si>
  <si>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</si>
  <si>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</si>
  <si>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</si>
  <si>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</si>
  <si>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</si>
  <si>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</si>
  <si>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</si>
  <si>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</si>
  <si>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</si>
  <si>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</si>
  <si>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</si>
  <si>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</si>
  <si>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</si>
  <si>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</si>
  <si>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</si>
  <si>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</si>
  <si>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</si>
  <si>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</si>
  <si>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</si>
  <si>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</si>
  <si>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</si>
  <si>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</si>
  <si>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</si>
  <si>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</si>
  <si>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</si>
  <si>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</si>
  <si>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</si>
  <si>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</si>
  <si>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</si>
  <si>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</si>
  <si>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</si>
  <si>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</si>
  <si>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</si>
  <si>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</si>
  <si>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</si>
  <si>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</si>
  <si>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</si>
  <si>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</si>
  <si>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</si>
  <si>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</si>
  <si>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</si>
  <si>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</si>
  <si>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</si>
  <si>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</si>
  <si>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</si>
  <si>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</si>
  <si>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</si>
  <si>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</si>
  <si>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</si>
  <si>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</si>
  <si>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</si>
  <si>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</si>
  <si>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</si>
  <si>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</si>
  <si>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</si>
  <si>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</si>
  <si>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</si>
  <si>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</si>
  <si>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</si>
  <si>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</si>
  <si>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</si>
  <si>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</si>
  <si>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</si>
  <si>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</si>
  <si>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</si>
  <si>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</si>
  <si>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</si>
  <si>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</si>
  <si>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</si>
  <si>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</si>
  <si>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</si>
  <si>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</si>
  <si>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</si>
  <si>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</si>
  <si>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</si>
  <si>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</si>
  <si>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</si>
  <si>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</si>
  <si>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</si>
  <si>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</si>
  <si>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</si>
  <si>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</si>
  <si>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</si>
  <si>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</si>
  <si>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</si>
  <si>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</si>
  <si>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</si>
  <si>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</si>
  <si>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</si>
  <si>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</si>
  <si>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</si>
  <si>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</si>
  <si>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</si>
  <si>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</si>
  <si>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</si>
  <si>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</si>
  <si>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</si>
  <si>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</si>
  <si>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</si>
  <si>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</si>
  <si>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</si>
  <si>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</si>
  <si>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</si>
  <si>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</si>
  <si>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</si>
  <si>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</si>
  <si>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</si>
  <si>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</si>
  <si>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</si>
  <si>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</si>
  <si>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</si>
  <si>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</si>
  <si>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</si>
  <si>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</si>
  <si>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</si>
  <si>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</si>
  <si>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</si>
  <si>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</si>
  <si>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</si>
  <si>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</si>
  <si>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</si>
  <si>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</si>
  <si>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</si>
  <si>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</si>
  <si>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</si>
  <si>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</si>
  <si>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</si>
  <si>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</si>
  <si>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</si>
  <si>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</si>
  <si>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</si>
  <si>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</si>
  <si>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</si>
  <si>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</si>
  <si>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</si>
  <si>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</si>
  <si>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</si>
  <si>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</si>
  <si>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</si>
  <si>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</si>
  <si>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</si>
  <si>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</si>
  <si>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</si>
  <si>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</si>
  <si>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</si>
  <si>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</si>
  <si>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</si>
  <si>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</si>
  <si>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</si>
  <si>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</si>
  <si>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</si>
  <si>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</si>
  <si>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</si>
  <si>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</si>
  <si>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</si>
  <si>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</si>
  <si>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</si>
  <si>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</si>
  <si>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</si>
  <si>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</si>
  <si>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</si>
  <si>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</si>
  <si>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</si>
  <si>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</si>
  <si>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</si>
  <si>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</si>
  <si>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</si>
  <si>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</si>
  <si>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</si>
  <si>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</si>
  <si>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</si>
  <si>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</si>
  <si>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</si>
  <si>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</si>
  <si>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</si>
  <si>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</si>
  <si>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</si>
  <si>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</si>
  <si>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</si>
  <si>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</si>
  <si>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</si>
  <si>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</si>
  <si>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</si>
  <si>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</si>
  <si>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</si>
  <si>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</si>
  <si>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</si>
  <si>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</si>
  <si>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</si>
  <si>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</si>
  <si>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</si>
  <si>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</si>
  <si>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</si>
  <si>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</si>
  <si>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</si>
  <si>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</si>
  <si>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</si>
  <si>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</si>
  <si>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</si>
  <si>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</si>
  <si>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</si>
  <si>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</si>
  <si>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</si>
  <si>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</si>
  <si>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</si>
  <si>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</si>
  <si>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</si>
  <si>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</si>
  <si>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</si>
  <si>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</si>
  <si>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</si>
  <si>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</si>
  <si>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</si>
  <si>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</si>
  <si>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</si>
  <si>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</si>
  <si>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</si>
  <si>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</si>
  <si>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</si>
  <si>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</si>
  <si>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</si>
  <si>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</si>
  <si>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</si>
  <si>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</si>
  <si>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</si>
  <si>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</si>
  <si>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</si>
  <si>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</si>
  <si>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</si>
  <si>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</si>
  <si>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</si>
  <si>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</si>
  <si>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</si>
  <si>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</si>
  <si>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</si>
  <si>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</si>
  <si>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</si>
  <si>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</si>
  <si>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</si>
  <si>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</si>
  <si>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</si>
  <si>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</si>
  <si>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</si>
  <si>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</si>
  <si>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</si>
  <si>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</si>
  <si>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</si>
  <si>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</si>
  <si>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</si>
  <si>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</si>
  <si>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</si>
  <si>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</si>
  <si>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</si>
  <si>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</si>
  <si>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</si>
  <si>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</si>
  <si>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</si>
  <si>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</si>
  <si>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</si>
  <si>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</si>
  <si>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</si>
  <si>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</si>
  <si>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</si>
  <si>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</si>
  <si>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</si>
  <si>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</si>
  <si>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</si>
  <si>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</si>
  <si>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</si>
  <si>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</si>
  <si>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</si>
  <si>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</si>
  <si>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</si>
  <si>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</si>
  <si>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</si>
  <si>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</si>
  <si>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</si>
  <si>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</si>
  <si>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</si>
  <si>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</si>
  <si>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</si>
  <si>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</si>
  <si>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</si>
  <si>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</si>
  <si>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</si>
  <si>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</si>
  <si>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</si>
  <si>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</si>
  <si>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</si>
  <si>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</si>
  <si>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</si>
  <si>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</si>
  <si>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</si>
  <si>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</si>
  <si>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</si>
  <si>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</si>
  <si>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</si>
  <si>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</si>
  <si>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</si>
  <si>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</si>
  <si>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</si>
  <si>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</si>
  <si>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</si>
  <si>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</si>
  <si>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</si>
  <si>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</si>
  <si>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</si>
  <si>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</si>
  <si>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</si>
  <si>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</si>
  <si>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</si>
  <si>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</si>
  <si>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</si>
  <si>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</si>
  <si>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</si>
  <si>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</si>
  <si>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</si>
  <si>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</si>
  <si>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</si>
  <si>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</si>
  <si>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</si>
  <si>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</si>
  <si>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</si>
  <si>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</si>
  <si>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</si>
  <si>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</si>
  <si>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</si>
  <si>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</si>
  <si>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</si>
  <si>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</si>
  <si>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</si>
  <si>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</si>
  <si>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</si>
  <si>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</si>
  <si>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</si>
  <si>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</si>
  <si>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</si>
  <si>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</si>
  <si>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</si>
  <si>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</si>
  <si>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</si>
  <si>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</si>
  <si>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</si>
  <si>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</si>
  <si>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</si>
  <si>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</si>
  <si>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</si>
  <si>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</si>
  <si>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</si>
  <si>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</si>
  <si>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</si>
  <si>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</si>
  <si>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</si>
  <si>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</si>
  <si>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</si>
  <si>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</si>
  <si>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</si>
  <si>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</si>
  <si>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</si>
  <si>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</si>
  <si>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</si>
  <si>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</si>
  <si>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</si>
  <si>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</si>
  <si>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</si>
  <si>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</si>
  <si>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</si>
  <si>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</si>
  <si>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</si>
  <si>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</si>
  <si>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</si>
  <si>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</si>
  <si>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</si>
  <si>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</si>
  <si>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</si>
  <si>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</si>
  <si>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</si>
  <si>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</si>
  <si>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</si>
  <si>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</si>
  <si>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</si>
  <si>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</si>
  <si>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</si>
  <si>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</si>
  <si>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</si>
  <si>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</si>
  <si>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</si>
  <si>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</si>
  <si>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</si>
  <si>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</si>
  <si>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</si>
  <si>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</si>
  <si>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</si>
  <si>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</si>
  <si>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</si>
  <si>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</si>
  <si>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</si>
  <si>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</si>
  <si>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</si>
  <si>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</si>
  <si>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</si>
  <si>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</si>
  <si>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</si>
  <si>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</si>
  <si>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</si>
  <si>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</si>
  <si>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</si>
  <si>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</si>
  <si>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</si>
  <si>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</si>
  <si>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</si>
  <si>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</si>
  <si>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</si>
  <si>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</si>
  <si>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</si>
  <si>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</si>
  <si>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</si>
  <si>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</si>
  <si>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</si>
  <si>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</si>
  <si>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</si>
  <si>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</si>
  <si>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</si>
  <si>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</si>
  <si>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</si>
  <si>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</si>
  <si>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</si>
  <si>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</si>
  <si>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</si>
  <si>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</si>
  <si>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</si>
  <si>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</si>
  <si>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</si>
  <si>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</si>
  <si>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</si>
  <si>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</si>
  <si>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</si>
  <si>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</si>
  <si>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</si>
  <si>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</si>
  <si>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</si>
  <si>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</si>
  <si>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</si>
  <si>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</si>
  <si>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</si>
  <si>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</si>
  <si>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</si>
  <si>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</si>
  <si>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</si>
  <si>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</si>
  <si>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</si>
  <si>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</si>
  <si>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</si>
  <si>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</si>
  <si>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</si>
  <si>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</si>
  <si>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</si>
  <si>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</si>
  <si>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</si>
  <si>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</si>
  <si>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</si>
  <si>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</si>
  <si>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</si>
  <si>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</si>
  <si>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</si>
  <si>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</si>
  <si>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</si>
  <si>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</si>
  <si>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</si>
  <si>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</si>
  <si>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</si>
  <si>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</si>
  <si>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</si>
  <si>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</si>
  <si>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</si>
  <si>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</si>
  <si>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</si>
  <si>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</si>
  <si>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</si>
  <si>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</si>
  <si>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</si>
  <si>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</si>
  <si>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</si>
  <si>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</si>
  <si>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</si>
  <si>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</si>
  <si>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</si>
  <si>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</si>
  <si>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</si>
  <si>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</si>
  <si>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</si>
  <si>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</si>
  <si>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</si>
  <si>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</si>
  <si>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</si>
  <si>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</si>
  <si>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</si>
  <si>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</si>
  <si>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</si>
  <si>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</si>
  <si>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</si>
  <si>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</si>
  <si>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</si>
  <si>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</si>
  <si>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</si>
  <si>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</si>
  <si>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</si>
  <si>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</si>
  <si>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</si>
  <si>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</si>
  <si>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</si>
  <si>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</si>
  <si>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</si>
  <si>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</si>
  <si>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</si>
  <si>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</si>
  <si>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</si>
  <si>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</si>
  <si>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</si>
  <si>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</si>
  <si>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</si>
  <si>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</si>
  <si>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</si>
  <si>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</si>
  <si>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</si>
  <si>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</si>
  <si>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</si>
  <si>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</si>
  <si>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</si>
  <si>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</si>
  <si>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</si>
  <si>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</si>
  <si>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</si>
  <si>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</si>
  <si>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</si>
  <si>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</si>
  <si>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</si>
  <si>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</si>
  <si>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</si>
  <si>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</si>
  <si>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</si>
  <si>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</si>
  <si>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</si>
  <si>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</si>
  <si>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</si>
  <si>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</si>
  <si>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</si>
  <si>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</si>
  <si>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</si>
  <si>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</si>
  <si>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</si>
  <si>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</si>
  <si>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</si>
  <si>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</si>
  <si>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</si>
  <si>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</si>
  <si>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</si>
  <si>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</si>
  <si>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</si>
  <si>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</si>
  <si>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</si>
  <si>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</si>
  <si>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</si>
  <si>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</si>
  <si>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</si>
  <si>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</si>
  <si>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</si>
  <si>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</si>
  <si>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</si>
  <si>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</si>
  <si>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</si>
  <si>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</si>
  <si>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</si>
  <si>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</si>
  <si>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</si>
  <si>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</si>
  <si>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</si>
  <si>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</si>
  <si>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</si>
  <si>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</si>
  <si>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</si>
  <si>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</si>
  <si>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</si>
  <si>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</si>
  <si>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</si>
  <si>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</si>
  <si>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</si>
  <si>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</si>
  <si>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</si>
  <si>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</si>
  <si>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</si>
  <si>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</si>
  <si>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</si>
  <si>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</si>
  <si>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</si>
  <si>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</si>
  <si>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</si>
  <si>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</si>
  <si>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</si>
  <si>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</si>
  <si>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</si>
  <si>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</si>
  <si>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</si>
  <si>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</si>
  <si>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</si>
  <si>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</si>
  <si>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</si>
  <si>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</si>
  <si>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</si>
  <si>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</si>
  <si>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</si>
  <si>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</si>
  <si>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</si>
  <si>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</si>
  <si>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</si>
  <si>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</si>
  <si>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</si>
  <si>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</si>
  <si>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</si>
  <si>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</si>
  <si>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</si>
  <si>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</si>
  <si>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</si>
  <si>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</si>
  <si>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</si>
  <si>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</si>
  <si>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</si>
  <si>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</si>
  <si>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</si>
  <si>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</si>
  <si>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</si>
  <si>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</si>
  <si>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</si>
  <si>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</si>
  <si>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</si>
  <si>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</si>
  <si>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</si>
  <si>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</si>
  <si>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</si>
  <si>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</si>
  <si>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</si>
  <si>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</si>
  <si>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</si>
  <si>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</si>
  <si>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</si>
  <si>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</si>
  <si>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</si>
  <si>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</si>
  <si>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</si>
  <si>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</si>
  <si>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</si>
  <si>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</si>
  <si>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</si>
  <si>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</si>
  <si>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</si>
  <si>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</si>
  <si>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</si>
  <si>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</si>
  <si>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</si>
  <si>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</si>
  <si>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</si>
  <si>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</si>
  <si>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</si>
  <si>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</si>
  <si>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</si>
  <si>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</si>
  <si>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</si>
  <si>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</si>
  <si>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</si>
  <si>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</si>
  <si>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</si>
  <si>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</si>
  <si>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</si>
  <si>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</si>
  <si>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</si>
  <si>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</si>
  <si>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</si>
  <si>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</si>
  <si>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</si>
  <si>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</si>
  <si>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</si>
  <si>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</si>
  <si>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</si>
  <si>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</si>
  <si>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</si>
  <si>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</si>
  <si>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</si>
  <si>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</si>
  <si>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</si>
  <si>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</si>
  <si>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</si>
  <si>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</si>
  <si>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</si>
  <si>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</si>
  <si>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</si>
  <si>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</si>
  <si>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</si>
  <si>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</si>
  <si>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</si>
  <si>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</si>
  <si>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</si>
  <si>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</si>
  <si>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</si>
  <si>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</si>
  <si>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</si>
  <si>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</si>
  <si>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</si>
  <si>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</si>
  <si>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</si>
  <si>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</si>
  <si>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</si>
  <si>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</si>
  <si>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</si>
  <si>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</si>
  <si>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</si>
  <si>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</si>
  <si>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</si>
  <si>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</si>
  <si>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</si>
  <si>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</si>
  <si>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</si>
  <si>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</si>
  <si>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</si>
  <si>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</si>
  <si>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</si>
  <si>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</si>
  <si>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</si>
  <si>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</si>
  <si>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</si>
  <si>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</si>
  <si>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</si>
  <si>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</si>
  <si>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</si>
  <si>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</si>
  <si>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</si>
  <si>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</si>
  <si>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</si>
  <si>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</si>
  <si>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</si>
  <si>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</si>
  <si>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</si>
  <si>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</si>
  <si>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</si>
  <si>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</si>
  <si>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</si>
  <si>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</si>
  <si>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</si>
  <si>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</si>
  <si>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</si>
  <si>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</si>
  <si>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</si>
  <si>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</si>
  <si>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</si>
  <si>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</si>
  <si>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</si>
  <si>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</si>
  <si>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</si>
  <si>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</si>
  <si>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</si>
  <si>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</si>
  <si>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</si>
  <si>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</si>
  <si>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</si>
  <si>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</si>
  <si>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</si>
  <si>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</si>
  <si>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</si>
  <si>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</si>
  <si>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</si>
  <si>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</si>
  <si>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</si>
  <si>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</si>
  <si>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</si>
  <si>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</si>
  <si>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</si>
  <si>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</si>
  <si>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</si>
  <si>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</si>
  <si>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</si>
  <si>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</si>
  <si>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</si>
  <si>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</si>
  <si>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</si>
  <si>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</si>
  <si>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</si>
  <si>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</si>
  <si>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</si>
  <si>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</si>
  <si>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</si>
  <si>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</si>
  <si>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</si>
  <si>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</si>
  <si>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</si>
  <si>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</si>
  <si>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</si>
  <si>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</si>
  <si>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</si>
  <si>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</si>
  <si>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</si>
  <si>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</si>
  <si>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</si>
  <si>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</si>
  <si>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</si>
  <si>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</si>
  <si>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</si>
  <si>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</si>
  <si>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</si>
  <si>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</si>
  <si>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</si>
  <si>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</si>
  <si>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</si>
  <si>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</si>
  <si>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</si>
  <si>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</si>
  <si>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</si>
  <si>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</si>
  <si>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</si>
  <si>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</si>
  <si>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</si>
  <si>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</si>
  <si>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</si>
  <si>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</si>
  <si>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</si>
  <si>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</si>
  <si>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</si>
  <si>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</si>
  <si>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</si>
  <si>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</si>
  <si>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</si>
  <si>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</si>
  <si>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</si>
  <si>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</si>
  <si>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</si>
  <si>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</si>
  <si>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</si>
  <si>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</si>
  <si>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</si>
  <si>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</si>
  <si>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</si>
  <si>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</si>
  <si>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</si>
  <si>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</si>
  <si>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</si>
  <si>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</si>
  <si>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</si>
  <si>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</si>
  <si>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</si>
  <si>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</si>
  <si>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</si>
  <si>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</si>
  <si>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</si>
  <si>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</si>
  <si>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</si>
  <si>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</si>
  <si>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</si>
  <si>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</si>
  <si>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</si>
  <si>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</si>
  <si>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</si>
  <si>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</si>
  <si>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</si>
  <si>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</si>
  <si>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</si>
  <si>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</si>
  <si>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</si>
  <si>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</si>
  <si>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</si>
  <si>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</si>
  <si>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</si>
  <si>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</si>
  <si>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</si>
  <si>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</si>
  <si>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</si>
  <si>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</si>
  <si>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</si>
  <si>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</si>
  <si>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</si>
  <si>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</si>
  <si>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</si>
  <si>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</si>
  <si>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</si>
  <si>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</si>
  <si>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</si>
  <si>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</si>
  <si>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</si>
  <si>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</si>
  <si>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</si>
  <si>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</si>
  <si>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</si>
  <si>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</si>
  <si>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</si>
  <si>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</si>
  <si>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</si>
  <si>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</si>
  <si>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</si>
  <si>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</si>
  <si>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</si>
  <si>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</si>
  <si>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</si>
  <si>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</si>
  <si>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</si>
  <si>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</si>
  <si>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</si>
  <si>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</si>
  <si>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</si>
  <si>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</si>
  <si>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</si>
  <si>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</si>
  <si>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</si>
  <si>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</si>
  <si>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</si>
  <si>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</si>
  <si>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</si>
  <si>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</si>
  <si>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</si>
  <si>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</si>
  <si>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</si>
  <si>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</si>
  <si>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</si>
  <si>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</si>
  <si>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</si>
  <si>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</si>
  <si>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</si>
  <si>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</si>
  <si>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</si>
  <si>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</si>
  <si>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</si>
  <si>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</si>
  <si>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</si>
  <si>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</si>
  <si>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</si>
  <si>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</si>
  <si>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</si>
  <si>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</si>
  <si>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</si>
  <si>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</si>
  <si>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</si>
  <si>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</si>
  <si>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</si>
  <si>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</si>
  <si>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</si>
  <si>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</si>
  <si>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</si>
  <si>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</si>
  <si>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</si>
  <si>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</si>
  <si>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</si>
  <si>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</si>
  <si>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</si>
  <si>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</si>
  <si>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</si>
  <si>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</si>
  <si>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</si>
  <si>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</si>
  <si>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</si>
  <si>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</si>
  <si>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</si>
  <si>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</si>
  <si>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</si>
  <si>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</si>
  <si>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</si>
  <si>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</si>
  <si>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</si>
  <si>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</si>
  <si>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</si>
  <si>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</si>
  <si>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</si>
  <si>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</si>
  <si>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</si>
  <si>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</si>
  <si>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</si>
  <si>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</si>
  <si>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</si>
  <si>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</si>
  <si>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</si>
  <si>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</si>
  <si>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</si>
  <si>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</si>
  <si>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</si>
  <si>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</si>
  <si>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</si>
  <si>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</si>
  <si>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</si>
  <si>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</si>
  <si>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</si>
  <si>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</si>
  <si>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</si>
  <si>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</si>
  <si>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</si>
  <si>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</si>
  <si>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</si>
  <si>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</si>
  <si>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</si>
  <si>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</si>
  <si>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</si>
  <si>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</si>
  <si>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</si>
  <si>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</si>
  <si>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</si>
  <si>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</si>
  <si>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</si>
  <si>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</si>
  <si>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</si>
  <si>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</si>
  <si>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</si>
  <si>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</si>
  <si>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</si>
  <si>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</si>
  <si>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</si>
  <si>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</si>
  <si>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</si>
  <si>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</si>
  <si>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</si>
  <si>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</si>
  <si>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</si>
  <si>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</si>
  <si>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</si>
  <si>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</si>
  <si>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</si>
  <si>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</si>
  <si>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</si>
  <si>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</si>
  <si>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</si>
  <si>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</si>
  <si>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</si>
  <si>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</si>
  <si>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</si>
  <si>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</si>
  <si>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</si>
  <si>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</si>
  <si>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</si>
  <si>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</si>
  <si>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</si>
  <si>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</si>
  <si>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</si>
  <si>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</si>
  <si>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</si>
  <si>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</si>
  <si>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</si>
  <si>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</si>
  <si>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</si>
  <si>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</si>
  <si>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</si>
  <si>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</si>
  <si>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</si>
  <si>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</si>
  <si>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</si>
  <si>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</si>
  <si>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</si>
  <si>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</si>
  <si>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</si>
  <si>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</si>
  <si>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</si>
  <si>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</si>
  <si>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</si>
  <si>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</si>
  <si>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</si>
  <si>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</si>
  <si>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</si>
  <si>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</si>
  <si>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</si>
  <si>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</si>
  <si>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</si>
  <si>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</si>
  <si>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</si>
  <si>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</si>
  <si>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</si>
  <si>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</si>
  <si>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</si>
  <si>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</si>
  <si>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</si>
  <si>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</si>
  <si>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</si>
  <si>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</si>
  <si>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</si>
  <si>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</si>
  <si>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</si>
  <si>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</si>
  <si>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</si>
  <si>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</si>
  <si>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</si>
  <si>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</si>
  <si>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</si>
  <si>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</si>
  <si>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</si>
  <si>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</si>
  <si>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</si>
  <si>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</si>
  <si>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</si>
  <si>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</si>
  <si>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</si>
  <si>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</si>
  <si>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</si>
  <si>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</si>
  <si>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</si>
  <si>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</si>
  <si>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</si>
  <si>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</si>
  <si>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</si>
  <si>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</si>
  <si>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</si>
  <si>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</si>
  <si>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</si>
  <si>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</si>
  <si>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</si>
  <si>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</si>
  <si>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</si>
  <si>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</si>
  <si>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</si>
  <si>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</si>
  <si>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</si>
  <si>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</si>
  <si>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</si>
  <si>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</si>
  <si>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</si>
  <si>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</si>
  <si>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</si>
  <si>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</si>
  <si>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</si>
  <si>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</si>
  <si>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</si>
  <si>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</si>
  <si>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</si>
  <si>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</si>
  <si>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</si>
  <si>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</si>
  <si>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</si>
  <si>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</si>
  <si>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</si>
  <si>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</si>
  <si>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</si>
  <si>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</si>
  <si>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</si>
  <si>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</si>
  <si>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</si>
  <si>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</si>
  <si>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</si>
  <si>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</si>
  <si>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</si>
  <si>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</si>
  <si>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</si>
  <si>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</si>
  <si>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</si>
  <si>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</si>
  <si>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</si>
  <si>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</si>
  <si>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</si>
  <si>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</si>
  <si>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</si>
  <si>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</si>
  <si>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</si>
  <si>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</si>
  <si>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</si>
  <si>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</si>
  <si>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</si>
  <si>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</si>
  <si>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</si>
  <si>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</si>
  <si>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</si>
  <si>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</si>
  <si>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</si>
  <si>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</si>
  <si>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</si>
  <si>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</si>
  <si>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</si>
  <si>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</si>
  <si>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</si>
  <si>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</si>
  <si>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</si>
  <si>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</si>
  <si>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</si>
  <si>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</si>
  <si>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</si>
  <si>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</si>
  <si>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</si>
  <si>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</si>
  <si>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</si>
  <si>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</si>
  <si>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</si>
  <si>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</si>
  <si>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</si>
  <si>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</si>
  <si>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</si>
  <si>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</si>
  <si>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</si>
  <si>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</si>
  <si>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</si>
  <si>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</si>
  <si>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</si>
  <si>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</si>
  <si>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</si>
  <si>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</si>
  <si>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</si>
  <si>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</si>
  <si>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</si>
  <si>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</si>
  <si>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</si>
  <si>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</si>
  <si>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</si>
  <si>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</si>
  <si>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</si>
  <si>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</si>
  <si>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</si>
  <si>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</si>
  <si>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</si>
  <si>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</si>
  <si>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</si>
  <si>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</si>
  <si>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</si>
  <si>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</si>
  <si>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</si>
  <si>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</si>
  <si>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</si>
  <si>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</si>
  <si>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</si>
  <si>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</si>
  <si>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</si>
  <si>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</si>
  <si>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</si>
  <si>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</si>
  <si>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</si>
  <si>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</si>
  <si>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</si>
  <si>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</si>
  <si>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</si>
  <si>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</si>
  <si>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</si>
  <si>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</si>
  <si>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</si>
  <si>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</si>
  <si>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</si>
  <si>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</si>
  <si>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</si>
  <si>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</si>
  <si>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</si>
  <si>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</si>
  <si>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</si>
  <si>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</si>
  <si>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</si>
  <si>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</si>
  <si>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</si>
  <si>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</si>
  <si>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</si>
  <si>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</si>
  <si>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</si>
  <si>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</si>
  <si>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</si>
  <si>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</si>
  <si>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</si>
  <si>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</si>
  <si>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</si>
  <si>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</si>
  <si>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</si>
  <si>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</si>
  <si>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</si>
  <si>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</si>
  <si>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</si>
  <si>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</si>
  <si>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</si>
  <si>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</si>
  <si>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</si>
  <si>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</si>
  <si>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</si>
  <si>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</si>
  <si>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</si>
  <si>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</si>
  <si>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</si>
  <si>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</si>
  <si>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</si>
  <si>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</si>
  <si>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</si>
  <si>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</si>
  <si>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</si>
  <si>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</si>
  <si>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</si>
  <si>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</si>
  <si>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</si>
  <si>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</si>
  <si>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</si>
  <si>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</si>
  <si>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</si>
  <si>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</si>
  <si>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</si>
  <si>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</si>
  <si>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</si>
  <si>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</si>
  <si>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</si>
  <si>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</si>
  <si>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</si>
  <si>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</si>
  <si>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</si>
  <si>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</si>
  <si>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</si>
  <si>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</si>
  <si>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</si>
  <si>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</si>
  <si>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</si>
  <si>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</si>
  <si>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</si>
  <si>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</si>
  <si>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</si>
  <si>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</si>
  <si>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</si>
  <si>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</si>
  <si>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</si>
  <si>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</si>
  <si>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</si>
  <si>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</si>
  <si>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</si>
  <si>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</si>
  <si>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</si>
  <si>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</si>
  <si>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</si>
  <si>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</si>
  <si>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</si>
  <si>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</si>
  <si>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</si>
  <si>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</si>
  <si>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</si>
  <si>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</si>
  <si>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</si>
  <si>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</si>
  <si>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</si>
  <si>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</si>
  <si>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</si>
  <si>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</si>
  <si>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</si>
  <si>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</si>
  <si>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</si>
  <si>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</si>
  <si>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</si>
  <si>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</si>
  <si>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</si>
  <si>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</si>
  <si>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</si>
  <si>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</si>
  <si>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</si>
  <si>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</si>
  <si>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</si>
  <si>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</si>
  <si>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</si>
  <si>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</si>
  <si>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</si>
  <si>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</si>
  <si>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</si>
  <si>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</si>
  <si>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</si>
  <si>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</si>
  <si>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</si>
  <si>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</si>
  <si>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</si>
  <si>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</si>
  <si>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</si>
  <si>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</si>
  <si>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</si>
  <si>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</si>
  <si>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</si>
  <si>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</si>
  <si>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</si>
  <si>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</si>
  <si>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</si>
  <si>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</si>
  <si>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</si>
  <si>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</si>
  <si>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</si>
  <si>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</si>
  <si>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</si>
  <si>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</si>
  <si>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</si>
  <si>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</si>
  <si>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</si>
  <si>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</si>
  <si>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</si>
  <si>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</si>
  <si>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</si>
  <si>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</si>
  <si>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</si>
  <si>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</si>
  <si>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</si>
  <si>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</si>
  <si>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</si>
  <si>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</si>
  <si>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</si>
  <si>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</si>
  <si>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</si>
  <si>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</si>
  <si>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</si>
  <si>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</si>
  <si>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</si>
  <si>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</si>
  <si>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</si>
  <si>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</si>
  <si>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</si>
  <si>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</si>
  <si>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</si>
  <si>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</si>
  <si>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</si>
  <si>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</si>
  <si>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</si>
  <si>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</si>
  <si>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</si>
  <si>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</si>
  <si>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</si>
  <si>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</si>
  <si>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</si>
  <si>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</si>
  <si>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</si>
  <si>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</si>
  <si>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</si>
  <si>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</si>
  <si>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</si>
  <si>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</si>
  <si>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</si>
  <si>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</si>
  <si>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</si>
  <si>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</si>
  <si>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</si>
  <si>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</si>
  <si>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</si>
  <si>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</si>
  <si>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</si>
  <si>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</si>
  <si>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</si>
  <si>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</si>
  <si>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</si>
  <si>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</si>
  <si>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</si>
  <si>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</si>
  <si>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</si>
  <si>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</si>
  <si>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</si>
  <si>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</si>
  <si>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</si>
  <si>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</si>
  <si>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</si>
  <si>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</si>
  <si>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</si>
  <si>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</si>
  <si>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</si>
  <si>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</si>
  <si>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</si>
  <si>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</si>
  <si>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</si>
  <si>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</si>
  <si>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</si>
  <si>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</si>
  <si>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</si>
  <si>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</si>
  <si>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</si>
  <si>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</si>
  <si>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</si>
  <si>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</si>
  <si>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</si>
  <si>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</si>
  <si>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</si>
  <si>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</si>
  <si>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</si>
  <si>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</si>
  <si>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</si>
  <si>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</si>
  <si>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</si>
  <si>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</si>
  <si>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</si>
  <si>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</si>
  <si>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</si>
  <si>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</si>
  <si>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</si>
  <si>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</si>
  <si>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</si>
  <si>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</si>
  <si>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</si>
  <si>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</si>
  <si>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</si>
  <si>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</si>
  <si>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</si>
  <si>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</si>
  <si>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</si>
  <si>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</si>
  <si>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</si>
  <si>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</si>
  <si>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</si>
  <si>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</si>
  <si>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</si>
  <si>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</si>
  <si>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</si>
  <si>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</si>
  <si>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</si>
  <si>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</si>
  <si>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</si>
  <si>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</si>
  <si>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</si>
  <si>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</si>
  <si>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</si>
  <si>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</si>
  <si>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</si>
  <si>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</si>
  <si>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</si>
  <si>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</si>
  <si>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</si>
  <si>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</si>
  <si>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</si>
  <si>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</si>
  <si>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</si>
  <si>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</si>
  <si>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</si>
  <si>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</si>
  <si>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</si>
  <si>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</si>
  <si>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</si>
  <si>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</si>
  <si>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</si>
  <si>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</si>
  <si>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</si>
  <si>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</si>
  <si>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</si>
  <si>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</si>
  <si>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</si>
  <si>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</si>
  <si>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</si>
  <si>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</si>
  <si>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</si>
  <si>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</si>
  <si>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</si>
  <si>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</si>
  <si>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</si>
  <si>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</si>
  <si>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</si>
  <si>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</si>
  <si>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</si>
  <si>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</si>
  <si>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</si>
  <si>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</si>
  <si>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</si>
  <si>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</si>
  <si>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</si>
  <si>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</si>
  <si>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</si>
  <si>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</si>
  <si>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</si>
  <si>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</si>
  <si>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</si>
  <si>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</si>
  <si>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</si>
  <si>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</si>
  <si>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</si>
  <si>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</si>
  <si>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</si>
  <si>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</si>
  <si>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</si>
  <si>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</si>
  <si>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</si>
  <si>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</si>
  <si>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</si>
  <si>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</si>
  <si>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</si>
  <si>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</si>
  <si>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</si>
  <si>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</si>
  <si>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</si>
  <si>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</si>
  <si>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</si>
  <si>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</si>
  <si>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</si>
  <si>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</si>
  <si>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</si>
  <si>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</si>
  <si>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</si>
  <si>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</si>
  <si>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</si>
  <si>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</si>
  <si>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</si>
  <si>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</si>
  <si>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</si>
  <si>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</si>
  <si>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</si>
  <si>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</si>
  <si>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</si>
  <si>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</si>
  <si>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</si>
  <si>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</si>
  <si>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</si>
  <si>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</si>
  <si>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</si>
  <si>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</si>
  <si>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</si>
  <si>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</si>
  <si>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</si>
  <si>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</si>
  <si>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</si>
  <si>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</si>
  <si>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</si>
  <si>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</si>
  <si>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</si>
  <si>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</si>
  <si>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</si>
  <si>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</si>
  <si>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</si>
  <si>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</si>
  <si>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</si>
  <si>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</si>
  <si>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</si>
  <si>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</si>
  <si>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</si>
  <si>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</si>
  <si>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</si>
  <si>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</si>
  <si>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</si>
  <si>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</si>
  <si>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</si>
  <si>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</si>
  <si>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</si>
  <si>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</si>
  <si>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</si>
  <si>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</si>
  <si>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</si>
  <si>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</si>
  <si>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</si>
  <si>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</si>
  <si>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</si>
  <si>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</si>
  <si>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</si>
  <si>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</si>
  <si>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</si>
  <si>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</si>
  <si>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</si>
  <si>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</si>
  <si>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</si>
  <si>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</si>
  <si>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</si>
  <si>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</si>
  <si>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</si>
  <si>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</si>
  <si>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</si>
  <si>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</si>
  <si>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</si>
  <si>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</si>
  <si>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</si>
  <si>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</si>
  <si>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</si>
  <si>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</si>
  <si>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</si>
  <si>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</si>
  <si>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</si>
  <si>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</si>
  <si>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</si>
  <si>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</si>
  <si>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</si>
  <si>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</si>
  <si>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</si>
  <si>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</si>
  <si>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</si>
  <si>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</si>
  <si>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</si>
  <si>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</si>
  <si>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</si>
  <si>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</si>
  <si>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</si>
  <si>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</si>
  <si>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</si>
  <si>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</si>
  <si>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</si>
  <si>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</si>
  <si>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</si>
  <si>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</si>
  <si>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</si>
  <si>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</si>
  <si>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</si>
  <si>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</si>
  <si>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</si>
  <si>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</si>
  <si>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</si>
  <si>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</si>
  <si>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</si>
  <si>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</si>
  <si>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</si>
  <si>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</si>
  <si>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</si>
  <si>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</si>
  <si>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</si>
  <si>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</si>
  <si>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</si>
  <si>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</si>
  <si>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</si>
  <si>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</si>
  <si>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</si>
  <si>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</si>
  <si>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</si>
  <si>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</si>
  <si>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</si>
  <si>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</si>
  <si>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</si>
  <si>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</si>
  <si>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</si>
  <si>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</si>
  <si>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</si>
  <si>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</si>
  <si>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</si>
  <si>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</si>
  <si>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</si>
  <si>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</si>
  <si>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</si>
  <si>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</si>
  <si>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</si>
  <si>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</si>
  <si>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</si>
  <si>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</si>
  <si>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</si>
  <si>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</si>
  <si>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</si>
  <si>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</si>
  <si>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</si>
  <si>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</si>
  <si>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</si>
  <si>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</si>
  <si>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</si>
  <si>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</si>
  <si>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</si>
  <si>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</si>
  <si>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</si>
  <si>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</si>
  <si>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</si>
  <si>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</si>
  <si>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</si>
  <si>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</si>
  <si>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</si>
  <si>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</si>
  <si>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</si>
  <si>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</si>
  <si>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</si>
  <si>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</si>
  <si>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</si>
  <si>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</si>
  <si>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</si>
  <si>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</si>
  <si>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</si>
  <si>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</si>
  <si>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</si>
  <si>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</si>
  <si>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</si>
  <si>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</si>
  <si>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</si>
  <si>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</si>
  <si>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</si>
  <si>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</si>
  <si>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</si>
  <si>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</si>
  <si>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</si>
  <si>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</si>
  <si>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</si>
  <si>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</si>
  <si>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</si>
  <si>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</si>
  <si>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</si>
  <si>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</si>
  <si>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</si>
  <si>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</si>
  <si>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</si>
  <si>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</si>
  <si>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</si>
  <si>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</si>
  <si>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</si>
  <si>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</si>
  <si>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</si>
  <si>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</si>
  <si>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</si>
  <si>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</si>
  <si>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</si>
  <si>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</si>
  <si>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</si>
  <si>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</si>
  <si>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</si>
  <si>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</si>
  <si>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</si>
  <si>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</si>
  <si>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</si>
  <si>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</si>
  <si>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</si>
  <si>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</si>
  <si>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</si>
  <si>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</si>
  <si>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</si>
  <si>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</si>
  <si>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</si>
  <si>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</si>
  <si>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</si>
  <si>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</si>
  <si>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</si>
  <si>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</si>
  <si>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</si>
  <si>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</si>
  <si>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</si>
  <si>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</si>
  <si>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</si>
  <si>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</si>
  <si>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</si>
  <si>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</si>
  <si>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</si>
  <si>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</si>
  <si>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</si>
  <si>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</si>
  <si>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</si>
  <si>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</si>
  <si>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</si>
  <si>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</si>
  <si>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</si>
  <si>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</si>
  <si>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</si>
  <si>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</si>
  <si>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</si>
  <si>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</si>
  <si>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</si>
  <si>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</si>
  <si>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</si>
  <si>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</si>
  <si>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</si>
  <si>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</si>
  <si>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</si>
  <si>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</si>
  <si>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</si>
  <si>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</si>
  <si>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</si>
  <si>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</si>
  <si>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</si>
  <si>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</si>
  <si>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</si>
  <si>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</si>
  <si>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</si>
  <si>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</si>
  <si>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</si>
  <si>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</si>
  <si>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</si>
  <si>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</si>
  <si>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</si>
  <si>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</si>
  <si>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</si>
  <si>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</si>
  <si>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</si>
  <si>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</si>
  <si>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</si>
  <si>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</si>
  <si>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</si>
  <si>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</si>
  <si>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</si>
  <si>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</si>
  <si>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</si>
  <si>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</si>
  <si>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</si>
  <si>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</si>
  <si>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</si>
  <si>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</si>
  <si>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</si>
  <si>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</si>
  <si>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</si>
  <si>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</si>
  <si>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</si>
  <si>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</si>
  <si>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</si>
  <si>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</si>
  <si>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</si>
  <si>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</si>
  <si>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</si>
  <si>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</si>
  <si>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</si>
  <si>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</si>
  <si>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</si>
  <si>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</si>
  <si>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</si>
  <si>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</si>
  <si>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</si>
  <si>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</si>
  <si>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</si>
  <si>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</si>
  <si>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</si>
  <si>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</si>
  <si>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</si>
  <si>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</si>
  <si>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</si>
  <si>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</si>
  <si>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</si>
  <si>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</si>
  <si>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</si>
  <si>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</si>
  <si>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</si>
  <si>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</si>
  <si>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</si>
  <si>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</si>
  <si>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</si>
  <si>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</si>
  <si>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</si>
  <si>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</si>
  <si>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</si>
  <si>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</si>
  <si>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</si>
  <si>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</si>
  <si>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</si>
  <si>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</si>
  <si>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</si>
  <si>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</si>
  <si>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</si>
  <si>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</si>
  <si>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</si>
  <si>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</si>
  <si>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</si>
  <si>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</si>
  <si>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</si>
  <si>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</si>
  <si>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</si>
  <si>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</si>
  <si>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</si>
  <si>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</si>
  <si>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</si>
  <si>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</si>
  <si>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</si>
  <si>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</si>
  <si>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</si>
  <si>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</si>
  <si>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</si>
  <si>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</si>
  <si>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</si>
  <si>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</si>
  <si>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</si>
  <si>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</si>
  <si>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</si>
  <si>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</si>
  <si>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</si>
  <si>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</si>
  <si>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</si>
  <si>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</si>
  <si>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</si>
  <si>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</si>
  <si>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</si>
  <si>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</si>
  <si>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</si>
  <si>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</si>
  <si>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</si>
  <si>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</si>
  <si>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</si>
  <si>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</si>
  <si>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</si>
  <si>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</si>
  <si>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</si>
  <si>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</si>
  <si>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</si>
  <si>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</si>
  <si>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</si>
  <si>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</si>
  <si>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</si>
  <si>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</si>
  <si>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</si>
  <si>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</si>
  <si>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</si>
  <si>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</si>
  <si>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</si>
  <si>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</si>
  <si>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</si>
  <si>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</si>
  <si>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</si>
  <si>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</si>
  <si>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</si>
  <si>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</si>
  <si>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</si>
  <si>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</si>
  <si>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</si>
  <si>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</si>
  <si>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</si>
  <si>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</si>
  <si>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</si>
  <si>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</si>
  <si>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</si>
  <si>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</si>
  <si>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</si>
  <si>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</si>
  <si>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</si>
  <si>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</si>
  <si>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</si>
  <si>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</si>
  <si>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</si>
  <si>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</si>
  <si>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</si>
  <si>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</si>
  <si>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</si>
  <si>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</si>
  <si>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</si>
  <si>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</si>
  <si>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</si>
  <si>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</si>
  <si>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</si>
  <si>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</si>
  <si>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</si>
  <si>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</si>
  <si>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</si>
  <si>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</si>
  <si>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</si>
  <si>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</si>
  <si>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</si>
  <si>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</si>
  <si>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</si>
  <si>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</si>
  <si>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</si>
  <si>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</si>
  <si>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</si>
  <si>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</si>
  <si>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</si>
  <si>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</si>
  <si>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</si>
  <si>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</si>
  <si>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</si>
  <si>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</si>
  <si>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</si>
  <si>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</si>
  <si>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</si>
  <si>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</si>
  <si>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</si>
  <si>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</si>
  <si>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</si>
  <si>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</si>
  <si>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</si>
  <si>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</si>
  <si>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</si>
  <si>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</si>
  <si>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</si>
  <si>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</si>
  <si>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</si>
  <si>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</si>
  <si>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</si>
  <si>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</si>
  <si>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</si>
  <si>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</si>
  <si>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</si>
  <si>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</si>
  <si>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</si>
  <si>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</si>
  <si>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</si>
  <si>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</si>
  <si>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</si>
  <si>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</si>
  <si>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</si>
  <si>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</si>
  <si>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</si>
  <si>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</si>
  <si>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</si>
  <si>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</si>
  <si>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</si>
  <si>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</si>
  <si>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</si>
  <si>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</si>
  <si>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</si>
  <si>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</si>
  <si>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</si>
  <si>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</si>
  <si>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</si>
  <si>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</si>
  <si>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</si>
  <si>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</si>
  <si>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</si>
  <si>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</si>
  <si>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</si>
  <si>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</si>
  <si>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</si>
  <si>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</si>
  <si>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</si>
  <si>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</si>
  <si>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</si>
  <si>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</si>
  <si>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</si>
  <si>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</si>
  <si>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</si>
  <si>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</si>
  <si>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</si>
  <si>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</si>
  <si>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</si>
  <si>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</si>
  <si>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</si>
  <si>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</si>
  <si>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</si>
  <si>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</si>
  <si>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</si>
  <si>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</si>
  <si>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</si>
  <si>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</si>
  <si>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</si>
  <si>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</si>
  <si>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</si>
  <si>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</si>
  <si>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</si>
  <si>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</si>
  <si>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</si>
  <si>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</si>
  <si>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</si>
  <si>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</si>
  <si>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</si>
  <si>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</si>
  <si>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</si>
  <si>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</si>
  <si>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</si>
  <si>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</si>
  <si>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</si>
  <si>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</si>
  <si>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</si>
  <si>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</si>
  <si>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</si>
  <si>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</si>
  <si>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</si>
  <si>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</si>
  <si>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</si>
  <si>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</si>
  <si>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</si>
  <si>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</si>
  <si>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</si>
  <si>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</si>
  <si>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</si>
  <si>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</si>
  <si>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</si>
  <si>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</si>
  <si>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</si>
  <si>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</si>
  <si>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</si>
  <si>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</si>
  <si>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</si>
  <si>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</si>
  <si>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</si>
  <si>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</si>
  <si>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</si>
  <si>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</si>
  <si>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</si>
  <si>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</si>
  <si>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</si>
  <si>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</si>
  <si>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</si>
  <si>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</si>
  <si>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</si>
  <si>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</si>
  <si>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</si>
  <si>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</si>
  <si>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</si>
  <si>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</si>
  <si>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</si>
  <si>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</si>
  <si>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</si>
  <si>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</si>
  <si>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</si>
  <si>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</si>
  <si>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</si>
  <si>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</si>
  <si>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</si>
  <si>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</si>
  <si>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</si>
  <si>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</si>
  <si>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</si>
  <si>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</si>
  <si>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</si>
  <si>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</si>
  <si>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</si>
  <si>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</si>
  <si>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</si>
  <si>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</si>
  <si>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</si>
  <si>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</si>
  <si>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</si>
  <si>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</si>
  <si>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</si>
  <si>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</si>
  <si>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</si>
  <si>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</si>
  <si>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</si>
  <si>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</si>
  <si>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</si>
  <si>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</si>
  <si>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</si>
  <si>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</si>
  <si>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</si>
  <si>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</si>
  <si>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</si>
  <si>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</si>
  <si>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</si>
  <si>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</si>
  <si>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</si>
  <si>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</si>
  <si>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</si>
  <si>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</si>
  <si>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</si>
  <si>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</si>
  <si>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</si>
  <si>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</si>
  <si>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</si>
  <si>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</si>
  <si>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</si>
  <si>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</si>
  <si>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</si>
  <si>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</si>
  <si>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</si>
  <si>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</si>
  <si>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</si>
  <si>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</si>
  <si>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</si>
  <si>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</si>
  <si>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</si>
  <si>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</si>
  <si>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</si>
  <si>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</si>
  <si>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</si>
  <si>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</si>
  <si>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</si>
  <si>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</si>
  <si>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</si>
  <si>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</si>
  <si>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</si>
  <si>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</si>
  <si>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</si>
  <si>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</si>
  <si>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</si>
  <si>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</si>
  <si>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</si>
  <si>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</si>
  <si>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</si>
  <si>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</si>
  <si>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</si>
  <si>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</si>
  <si>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</si>
  <si>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</si>
  <si>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</si>
  <si>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</si>
  <si>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</si>
  <si>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</si>
  <si>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</si>
  <si>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</si>
  <si>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</si>
  <si>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</si>
  <si>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</si>
  <si>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</si>
  <si>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</si>
  <si>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</si>
  <si>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</si>
  <si>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</si>
  <si>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</si>
  <si>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</si>
  <si>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</si>
  <si>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</si>
  <si>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</si>
  <si>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</si>
  <si>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</si>
  <si>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</si>
  <si>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</si>
  <si>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</si>
  <si>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</si>
  <si>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</si>
  <si>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</si>
  <si>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</si>
  <si>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</si>
  <si>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</si>
  <si>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</si>
  <si>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</si>
  <si>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</si>
  <si>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</si>
  <si>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</si>
  <si>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</si>
  <si>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</si>
  <si>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</si>
  <si>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</si>
  <si>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</si>
  <si>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</si>
  <si>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</si>
  <si>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</si>
  <si>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</si>
  <si>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</si>
  <si>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</si>
  <si>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</si>
  <si>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</si>
  <si>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</si>
  <si>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</si>
  <si>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</si>
  <si>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</si>
  <si>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</si>
  <si>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</si>
  <si>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</si>
  <si>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</si>
  <si>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</si>
  <si>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</si>
  <si>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</si>
  <si>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</si>
  <si>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</si>
  <si>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</si>
  <si>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</si>
  <si>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</si>
  <si>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</si>
  <si>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</si>
  <si>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</si>
  <si>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</si>
  <si>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</si>
  <si>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</si>
  <si>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</si>
  <si>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</si>
  <si>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</si>
  <si>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</si>
  <si>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</si>
  <si>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</si>
  <si>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</si>
  <si>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</si>
  <si>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</si>
  <si>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</si>
  <si>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</si>
  <si>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</si>
  <si>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</si>
  <si>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</si>
  <si>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</si>
  <si>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</si>
  <si>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</si>
  <si>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</si>
  <si>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</si>
  <si>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</si>
  <si>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</si>
  <si>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</si>
  <si>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</si>
  <si>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</si>
  <si>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</si>
  <si>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</si>
  <si>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</si>
  <si>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</si>
  <si>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</si>
  <si>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</si>
  <si>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</si>
  <si>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</si>
  <si>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</si>
  <si>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</si>
  <si>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</si>
  <si>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</si>
  <si>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</si>
  <si>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</si>
  <si>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</si>
  <si>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</si>
  <si>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</si>
  <si>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</si>
  <si>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</si>
  <si>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</si>
  <si>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</si>
  <si>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</si>
  <si>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</si>
  <si>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</si>
  <si>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</si>
  <si>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</si>
  <si>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</si>
  <si>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</si>
  <si>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</si>
  <si>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</si>
  <si>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</si>
  <si>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</si>
  <si>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</si>
  <si>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</si>
  <si>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</si>
  <si>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</si>
  <si>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</si>
  <si>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</si>
  <si>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</si>
  <si>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</si>
  <si>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</si>
  <si>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</si>
  <si>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</si>
  <si>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</si>
  <si>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</si>
  <si>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</si>
  <si>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</si>
  <si>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</si>
  <si>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</si>
  <si>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</si>
  <si>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</si>
  <si>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</si>
  <si>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</si>
  <si>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</si>
  <si>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</si>
  <si>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</si>
  <si>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</si>
  <si>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</si>
  <si>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</si>
  <si>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</si>
  <si>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</si>
  <si>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</si>
  <si>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</si>
  <si>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</si>
  <si>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</si>
  <si>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</si>
  <si>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</si>
  <si>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</si>
  <si>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</si>
  <si>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</si>
  <si>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</si>
  <si>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</si>
  <si>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</si>
  <si>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</si>
  <si>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</si>
  <si>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</si>
  <si>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</si>
  <si>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</si>
  <si>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</si>
  <si>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</si>
  <si>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</si>
  <si>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</si>
  <si>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</si>
  <si>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</si>
  <si>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</si>
  <si>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</si>
  <si>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</si>
  <si>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</si>
  <si>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</si>
  <si>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</si>
  <si>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</si>
  <si>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</si>
  <si>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</si>
  <si>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</si>
  <si>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</si>
  <si>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</si>
  <si>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</si>
  <si>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</si>
  <si>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</si>
  <si>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</si>
  <si>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</si>
  <si>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</si>
  <si>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</si>
  <si>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</si>
  <si>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</si>
  <si>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</si>
  <si>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</si>
  <si>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</si>
  <si>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</si>
  <si>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</si>
  <si>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</si>
  <si>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</si>
  <si>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</si>
  <si>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</si>
  <si>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</si>
  <si>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</si>
  <si>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</si>
  <si>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</si>
  <si>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</si>
  <si>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</si>
  <si>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</si>
  <si>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</si>
  <si>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</si>
  <si>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</si>
  <si>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</si>
  <si>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</si>
  <si>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</si>
  <si>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</si>
  <si>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</si>
  <si>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</si>
  <si>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</si>
  <si>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</si>
  <si>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</si>
  <si>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</si>
  <si>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</si>
  <si>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</si>
  <si>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</si>
  <si>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</si>
  <si>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</si>
  <si>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</si>
  <si>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</si>
  <si>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</si>
  <si>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</si>
  <si>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</si>
  <si>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</si>
  <si>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</si>
  <si>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</si>
  <si>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</si>
  <si>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</si>
  <si>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</si>
  <si>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</si>
  <si>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</si>
  <si>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</si>
  <si>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</si>
  <si>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</si>
  <si>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</si>
  <si>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</si>
  <si>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</si>
  <si>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</si>
  <si>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</si>
  <si>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</si>
  <si>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</si>
  <si>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</si>
  <si>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</si>
  <si>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</si>
  <si>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</si>
  <si>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</si>
  <si>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</si>
  <si>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</si>
  <si>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</si>
  <si>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</si>
  <si>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</si>
  <si>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</si>
  <si>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</si>
  <si>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</si>
  <si>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</si>
  <si>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</si>
  <si>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</si>
  <si>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</si>
  <si>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</si>
  <si>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</si>
  <si>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</si>
  <si>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</si>
  <si>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</si>
  <si>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</si>
  <si>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</si>
  <si>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</si>
  <si>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</si>
  <si>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</si>
  <si>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</si>
  <si>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</si>
  <si>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</si>
  <si>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</si>
  <si>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</si>
  <si>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</si>
  <si>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</si>
  <si>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</si>
  <si>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</si>
  <si>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</si>
  <si>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</si>
  <si>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</si>
  <si>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</si>
  <si>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</si>
  <si>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</si>
  <si>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</si>
  <si>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</si>
  <si>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</si>
  <si>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</si>
  <si>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</si>
  <si>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</si>
  <si>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</si>
  <si>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</si>
  <si>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</si>
  <si>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</si>
  <si>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</si>
  <si>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</si>
  <si>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</si>
  <si>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</si>
  <si>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</si>
  <si>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</si>
  <si>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</si>
  <si>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</si>
  <si>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</si>
  <si>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</si>
  <si>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</si>
  <si>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</si>
  <si>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</si>
  <si>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</si>
  <si>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</si>
  <si>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</si>
  <si>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</si>
  <si>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</si>
  <si>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</si>
  <si>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</si>
  <si>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</si>
  <si>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</si>
  <si>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</si>
  <si>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</si>
  <si>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</si>
  <si>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</si>
  <si>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</si>
  <si>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</si>
  <si>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</si>
  <si>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</si>
  <si>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</si>
  <si>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</si>
  <si>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</si>
  <si>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</si>
  <si>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</si>
  <si>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</si>
  <si>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</si>
  <si>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</si>
  <si>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</si>
  <si>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</si>
  <si>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</si>
  <si>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</si>
  <si>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</si>
  <si>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</si>
  <si>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</si>
  <si>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</si>
  <si>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</si>
  <si>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</si>
  <si>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</si>
  <si>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</si>
  <si>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</si>
  <si>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</si>
  <si>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</si>
  <si>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</si>
  <si>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</si>
  <si>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</si>
  <si>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</si>
  <si>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</si>
  <si>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</si>
  <si>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</si>
  <si>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</si>
  <si>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</si>
  <si>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</si>
  <si>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</si>
  <si>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</si>
  <si>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</si>
  <si>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</si>
  <si>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</si>
  <si>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</si>
  <si>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</si>
  <si>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</si>
  <si>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</si>
  <si>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</si>
  <si>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</si>
  <si>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</si>
  <si>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</si>
  <si>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</si>
  <si>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</si>
  <si>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</si>
  <si>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</si>
  <si>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</si>
  <si>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</si>
  <si>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</si>
  <si>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</si>
  <si>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</si>
  <si>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</si>
  <si>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</si>
  <si>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</si>
  <si>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</si>
  <si>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</si>
  <si>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</si>
  <si>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</si>
  <si>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</si>
  <si>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</si>
  <si>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</si>
  <si>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</si>
  <si>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</si>
  <si>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</si>
  <si>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</si>
  <si>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</si>
  <si>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</si>
  <si>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</si>
  <si>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</si>
  <si>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</si>
  <si>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</si>
  <si>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</si>
  <si>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</si>
  <si>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</si>
  <si>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</si>
  <si>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</si>
  <si>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</si>
  <si>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</si>
  <si>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</si>
  <si>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</si>
  <si>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</si>
  <si>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</si>
  <si>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</si>
  <si>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</si>
  <si>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</si>
  <si>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</si>
  <si>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</si>
  <si>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</si>
  <si>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</si>
  <si>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</si>
  <si>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</si>
  <si>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</si>
  <si>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</si>
  <si>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</si>
  <si>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</si>
  <si>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</si>
  <si>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</si>
  <si>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</si>
  <si>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</si>
  <si>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</si>
  <si>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</si>
  <si>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</si>
  <si>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</si>
  <si>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</si>
  <si>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</si>
  <si>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</si>
  <si>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</si>
  <si>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</si>
  <si>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</si>
  <si>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</si>
  <si>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</si>
  <si>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</si>
  <si>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</si>
  <si>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</si>
  <si>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</si>
  <si>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</si>
  <si>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</si>
  <si>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</si>
  <si>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</si>
  <si>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</si>
  <si>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</si>
  <si>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</si>
  <si>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</si>
  <si>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</si>
  <si>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</si>
  <si>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</si>
  <si>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</si>
  <si>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</si>
  <si>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</si>
  <si>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</si>
  <si>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</si>
  <si>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</si>
  <si>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</si>
  <si>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</si>
  <si>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</si>
  <si>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</si>
  <si>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</si>
  <si>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</si>
  <si>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</si>
  <si>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</si>
  <si>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</si>
  <si>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</si>
  <si>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</si>
  <si>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</si>
  <si>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</si>
  <si>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</si>
  <si>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</si>
  <si>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</si>
  <si>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</si>
  <si>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</si>
  <si>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</si>
  <si>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</si>
  <si>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</si>
  <si>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</si>
  <si>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</si>
  <si>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</si>
  <si>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</si>
  <si>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</si>
  <si>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</si>
  <si>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</si>
  <si>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</si>
  <si>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</si>
  <si>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</si>
  <si>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</si>
  <si>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</si>
  <si>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</si>
  <si>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</si>
  <si>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</si>
  <si>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</si>
  <si>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</si>
  <si>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</si>
  <si>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</si>
  <si>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</si>
  <si>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</si>
  <si>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</si>
  <si>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</si>
  <si>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</si>
  <si>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</si>
  <si>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</si>
  <si>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</si>
  <si>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</si>
  <si>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</si>
  <si>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</si>
  <si>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</si>
  <si>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</si>
  <si>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</si>
  <si>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</si>
  <si>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</si>
  <si>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</si>
  <si>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</si>
  <si>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</si>
  <si>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</si>
  <si>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</si>
  <si>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</si>
  <si>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</si>
  <si>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</si>
  <si>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</si>
  <si>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</si>
  <si>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</si>
  <si>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</si>
  <si>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</si>
  <si>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</si>
  <si>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</si>
  <si>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</si>
  <si>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</si>
  <si>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</si>
  <si>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</si>
  <si>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</si>
  <si>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</si>
  <si>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</si>
  <si>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</si>
  <si>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</si>
  <si>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</si>
  <si>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</si>
  <si>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</si>
  <si>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</si>
  <si>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</si>
  <si>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</si>
  <si>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</si>
  <si>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</si>
  <si>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</si>
  <si>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</si>
  <si>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</si>
  <si>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</si>
  <si>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</si>
  <si>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</si>
  <si>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</si>
  <si>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</si>
  <si>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</si>
  <si>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</si>
  <si>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</si>
  <si>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</si>
  <si>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</si>
  <si>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</si>
  <si>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</si>
  <si>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</si>
  <si>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</si>
  <si>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</si>
  <si>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</si>
  <si>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</si>
  <si>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</si>
  <si>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</si>
  <si>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</si>
  <si>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</si>
  <si>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</si>
  <si>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</si>
  <si>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</si>
  <si>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</si>
  <si>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</si>
  <si>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</si>
  <si>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</si>
  <si>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</si>
  <si>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</si>
  <si>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</si>
  <si>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</si>
  <si>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</si>
  <si>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</si>
  <si>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</si>
  <si>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</si>
  <si>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</si>
  <si>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</si>
  <si>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</si>
  <si>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</si>
  <si>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</si>
  <si>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</si>
  <si>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</si>
  <si>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</si>
  <si>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</si>
  <si>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</si>
  <si>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</si>
  <si>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</si>
  <si>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</si>
  <si>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</si>
  <si>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</si>
  <si>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</si>
  <si>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</si>
  <si>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</si>
  <si>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</si>
  <si>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</si>
  <si>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</si>
  <si>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</si>
  <si>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</si>
  <si>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</si>
  <si>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</si>
  <si>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</si>
  <si>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</si>
  <si>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</si>
  <si>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</si>
  <si>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</si>
  <si>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</si>
  <si>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</si>
  <si>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</si>
  <si>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</si>
  <si>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</si>
  <si>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</si>
  <si>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</si>
  <si>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</si>
  <si>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</si>
  <si>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</si>
  <si>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</si>
  <si>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</si>
  <si>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</si>
  <si>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</si>
  <si>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</si>
  <si>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</si>
  <si>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</si>
  <si>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</si>
  <si>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</si>
  <si>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</si>
  <si>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</si>
  <si>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</si>
  <si>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</si>
  <si>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</si>
  <si>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</si>
  <si>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</si>
  <si>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</si>
  <si>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</si>
  <si>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</si>
  <si>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</si>
  <si>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</si>
  <si>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</si>
  <si>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</si>
  <si>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</si>
  <si>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</si>
  <si>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</si>
  <si>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</si>
  <si>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</si>
  <si>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</si>
  <si>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</si>
  <si>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</si>
  <si>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</si>
  <si>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</si>
  <si>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</si>
  <si>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</si>
  <si>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</si>
  <si>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</si>
  <si>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</si>
  <si>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</si>
  <si>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</si>
  <si>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</si>
  <si>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</si>
  <si>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</si>
  <si>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</si>
  <si>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</si>
  <si>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</si>
  <si>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</si>
  <si>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</si>
  <si>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</si>
  <si>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</si>
  <si>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</si>
  <si>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</si>
  <si>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</si>
  <si>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</si>
  <si>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</si>
  <si>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</si>
  <si>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</si>
  <si>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</si>
  <si>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</si>
  <si>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</si>
  <si>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</si>
  <si>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</si>
  <si>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</si>
  <si>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</si>
  <si>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</si>
  <si>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</si>
  <si>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</si>
  <si>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</si>
  <si>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</si>
  <si>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</si>
  <si>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</si>
  <si>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</si>
  <si>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</si>
  <si>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</si>
  <si>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</si>
  <si>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</si>
  <si>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</si>
  <si>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</si>
  <si>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</si>
  <si>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</si>
  <si>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</si>
  <si>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</si>
  <si>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</si>
  <si>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</si>
  <si>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</si>
  <si>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</si>
  <si>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</si>
  <si>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</si>
  <si>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</si>
  <si>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</si>
  <si>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</si>
  <si>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</si>
  <si>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</si>
  <si>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</si>
  <si>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</si>
  <si>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</si>
  <si>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</si>
  <si>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</si>
  <si>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</si>
  <si>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</si>
  <si>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</si>
  <si>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</si>
  <si>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</si>
  <si>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</si>
  <si>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</si>
  <si>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</si>
  <si>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</si>
  <si>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</si>
  <si>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</si>
  <si>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</si>
  <si>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</si>
  <si>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</si>
  <si>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</si>
  <si>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</si>
  <si>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</si>
  <si>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</si>
  <si>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</si>
  <si>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</si>
  <si>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</si>
  <si>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</si>
  <si>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</si>
  <si>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</si>
  <si>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</si>
  <si>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</si>
  <si>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</si>
  <si>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</si>
  <si>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</si>
  <si>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</si>
  <si>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</si>
  <si>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</si>
  <si>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</si>
  <si>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</si>
  <si>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</si>
  <si>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</si>
  <si>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</si>
  <si>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</si>
  <si>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</si>
  <si>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</si>
  <si>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</si>
  <si>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</si>
  <si>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</si>
  <si>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</si>
  <si>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</si>
  <si>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</si>
  <si>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</si>
  <si>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</si>
  <si>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</si>
  <si>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</si>
  <si>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</si>
  <si>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</si>
  <si>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</si>
  <si>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</si>
  <si>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</si>
  <si>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</si>
  <si>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</si>
  <si>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</si>
  <si>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</si>
  <si>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</si>
  <si>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</si>
  <si>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</si>
  <si>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</si>
  <si>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</si>
  <si>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</si>
  <si>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</si>
  <si>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</si>
  <si>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</si>
  <si>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</si>
  <si>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</si>
  <si>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</si>
  <si>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</si>
  <si>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</si>
  <si>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</si>
  <si>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</si>
  <si>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</si>
  <si>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</si>
  <si>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</si>
  <si>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</si>
  <si>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</si>
  <si>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</si>
  <si>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</si>
  <si>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</si>
  <si>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</si>
  <si>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</si>
  <si>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</si>
  <si>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</si>
  <si>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</si>
  <si>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</si>
  <si>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</si>
  <si>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</si>
  <si>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</si>
  <si>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</si>
  <si>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</si>
  <si>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</si>
  <si>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</si>
  <si>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</si>
  <si>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</si>
  <si>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</si>
  <si>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</si>
  <si>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</si>
  <si>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</si>
  <si>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</si>
  <si>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</si>
  <si>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</si>
  <si>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</si>
  <si>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</si>
  <si>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</si>
  <si>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</si>
  <si>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</si>
  <si>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</si>
  <si>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</si>
  <si>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</si>
  <si>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</si>
  <si>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</si>
  <si>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</si>
  <si>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</si>
  <si>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</si>
  <si>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</si>
  <si>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</si>
  <si>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</si>
  <si>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</si>
  <si>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</si>
  <si>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</si>
  <si>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</si>
  <si>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</si>
  <si>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</si>
  <si>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</si>
  <si>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</si>
  <si>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</si>
  <si>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</si>
  <si>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</si>
  <si>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</si>
  <si>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</si>
  <si>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</si>
  <si>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</si>
  <si>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</si>
  <si>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</si>
  <si>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</si>
  <si>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</si>
  <si>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</si>
  <si>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</si>
  <si>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</si>
  <si>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</si>
  <si>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</si>
  <si>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</si>
  <si>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</si>
  <si>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</si>
  <si>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</si>
  <si>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</si>
  <si>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</si>
  <si>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</si>
  <si>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</si>
  <si>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</si>
  <si>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</si>
  <si>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</si>
  <si>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</si>
  <si>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</si>
  <si>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</si>
  <si>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</si>
  <si>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</si>
  <si>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</si>
  <si>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</si>
  <si>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</si>
  <si>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</si>
  <si>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</si>
  <si>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</si>
  <si>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</si>
  <si>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</si>
  <si>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</si>
  <si>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</si>
  <si>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</si>
  <si>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</si>
  <si>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</si>
  <si>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</si>
  <si>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</si>
  <si>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</si>
  <si>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</si>
  <si>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</si>
  <si>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</si>
  <si>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</si>
  <si>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</si>
  <si>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</si>
  <si>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</si>
  <si>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</si>
  <si>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</si>
  <si>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</si>
  <si>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</si>
  <si>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</si>
  <si>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</si>
  <si>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</si>
  <si>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</si>
  <si>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</si>
  <si>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</si>
  <si>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</si>
  <si>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</si>
  <si>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</si>
  <si>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</si>
  <si>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</si>
  <si>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</si>
  <si>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</si>
  <si>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</si>
  <si>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</si>
  <si>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</si>
  <si>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</si>
  <si>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</si>
  <si>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</si>
  <si>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</si>
  <si>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</si>
  <si>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</si>
  <si>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</si>
  <si>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</si>
  <si>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</si>
  <si>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</si>
  <si>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</si>
  <si>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</si>
  <si>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</si>
  <si>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</si>
  <si>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</si>
  <si>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</si>
  <si>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</si>
  <si>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</si>
  <si>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</si>
  <si>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</si>
  <si>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</si>
  <si>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</si>
  <si>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</si>
  <si>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</si>
  <si>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</si>
  <si>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</si>
  <si>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</si>
  <si>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</si>
  <si>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</si>
  <si>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</si>
  <si>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</si>
  <si>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</si>
  <si>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</si>
  <si>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</si>
  <si>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</si>
  <si>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</si>
  <si>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</si>
  <si>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</si>
  <si>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</si>
  <si>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</si>
  <si>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</si>
  <si>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</si>
  <si>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</si>
  <si>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</si>
  <si>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</si>
  <si>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</si>
  <si>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</si>
  <si>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</si>
  <si>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</si>
  <si>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</si>
  <si>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</si>
  <si>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</si>
  <si>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</si>
  <si>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</si>
  <si>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</si>
  <si>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</si>
  <si>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</si>
  <si>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</si>
  <si>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</si>
  <si>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</si>
  <si>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</si>
  <si>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</si>
  <si>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</si>
  <si>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</si>
  <si>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</si>
  <si>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</si>
  <si>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</si>
  <si>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</si>
  <si>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</si>
  <si>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</si>
  <si>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</si>
  <si>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</si>
  <si>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</si>
  <si>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</si>
  <si>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</si>
  <si>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</si>
  <si>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</si>
  <si>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</si>
  <si>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</si>
  <si>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</si>
  <si>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</si>
  <si>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</si>
  <si>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</si>
  <si>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</si>
  <si>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</si>
  <si>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</si>
  <si>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</si>
  <si>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</si>
  <si>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</si>
  <si>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</si>
  <si>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</si>
  <si>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</si>
  <si>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</si>
  <si>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</si>
  <si>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</si>
  <si>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</si>
  <si>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</si>
  <si>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</si>
  <si>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</si>
  <si>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</si>
  <si>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</si>
  <si>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</si>
  <si>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</si>
  <si>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</si>
  <si>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</si>
  <si>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</si>
  <si>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</si>
  <si>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</si>
  <si>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</si>
  <si>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</si>
  <si>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</si>
  <si>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</si>
  <si>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</si>
  <si>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</si>
  <si>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</si>
  <si>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</si>
  <si>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</si>
  <si>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</si>
  <si>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</si>
  <si>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</si>
  <si>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</si>
  <si>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</si>
  <si>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</si>
  <si>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</si>
  <si>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</si>
  <si>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</si>
  <si>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</si>
  <si>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</si>
  <si>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</si>
  <si>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</si>
  <si>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</si>
  <si>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</si>
  <si>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</si>
  <si>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</si>
  <si>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</si>
  <si>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</si>
  <si>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</si>
  <si>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</si>
  <si>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</si>
  <si>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</si>
  <si>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</si>
  <si>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</si>
  <si>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</si>
  <si>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</si>
  <si>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</si>
  <si>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</si>
  <si>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</si>
  <si>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</si>
  <si>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</si>
  <si>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</si>
  <si>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</si>
  <si>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</si>
  <si>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</si>
  <si>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</si>
  <si>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</si>
  <si>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</si>
  <si>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</si>
  <si>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</si>
  <si>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</si>
  <si>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</si>
  <si>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</si>
  <si>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</si>
  <si>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</si>
  <si>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</si>
  <si>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</si>
  <si>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</si>
  <si>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</si>
  <si>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</si>
  <si>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</si>
  <si>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</si>
  <si>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</si>
  <si>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</si>
  <si>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</si>
  <si>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</si>
  <si>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</si>
  <si>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</si>
  <si>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</si>
  <si>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</si>
  <si>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</si>
  <si>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</si>
  <si>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</si>
  <si>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</si>
  <si>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</si>
  <si>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</si>
  <si>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</si>
  <si>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</si>
  <si>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</si>
  <si>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</si>
  <si>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</si>
  <si>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</si>
  <si>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</si>
  <si>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</si>
  <si>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</si>
  <si>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</si>
  <si>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</si>
  <si>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</si>
  <si>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</si>
  <si>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</si>
  <si>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</si>
  <si>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</si>
  <si>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</si>
  <si>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</si>
  <si>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</si>
  <si>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</si>
  <si>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</si>
  <si>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</si>
  <si>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</si>
  <si>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</si>
  <si>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</si>
  <si>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</si>
  <si>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</si>
  <si>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</si>
  <si>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</si>
  <si>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</si>
  <si>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</si>
  <si>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</si>
  <si>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</si>
  <si>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</si>
  <si>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</si>
  <si>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</si>
  <si>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</si>
  <si>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</si>
  <si>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</si>
  <si>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</si>
  <si>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</si>
  <si>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</si>
  <si>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</si>
  <si>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</si>
  <si>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</si>
  <si>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</si>
  <si>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</si>
  <si>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</si>
  <si>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</si>
  <si>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</si>
  <si>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</si>
  <si>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</si>
  <si>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</si>
  <si>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</si>
  <si>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</si>
  <si>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</si>
  <si>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</si>
  <si>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</si>
  <si>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</si>
  <si>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</si>
  <si>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</si>
  <si>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</si>
  <si>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</si>
  <si>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</si>
  <si>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</si>
  <si>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</si>
  <si>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</si>
  <si>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</si>
  <si>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</si>
  <si>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</si>
  <si>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</si>
  <si>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</si>
  <si>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</si>
  <si>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</si>
  <si>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</si>
  <si>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</si>
  <si>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</si>
  <si>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</si>
  <si>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</si>
  <si>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</si>
  <si>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</si>
  <si>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</si>
  <si>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</si>
  <si>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</si>
  <si>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</si>
  <si>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</si>
  <si>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</si>
  <si>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</si>
  <si>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</si>
  <si>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</si>
  <si>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</si>
  <si>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</si>
  <si>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</si>
  <si>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</si>
  <si>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</si>
  <si>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</si>
  <si>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</si>
  <si>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</si>
  <si>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</si>
  <si>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</si>
  <si>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</si>
  <si>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</si>
  <si>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</si>
  <si>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</si>
  <si>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</si>
  <si>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</si>
  <si>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</si>
  <si>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</si>
  <si>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</si>
  <si>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</si>
  <si>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</si>
  <si>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</si>
  <si>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</si>
  <si>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</si>
  <si>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</si>
  <si>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</si>
  <si>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</si>
  <si>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</si>
  <si>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</si>
  <si>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</si>
  <si>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</si>
  <si>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</si>
  <si>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</si>
  <si>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</si>
  <si>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</si>
  <si>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</si>
  <si>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</si>
  <si>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</si>
  <si>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</si>
  <si>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</si>
  <si>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</si>
  <si>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</si>
  <si>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</si>
  <si>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</si>
  <si>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</si>
  <si>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</si>
  <si>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</si>
  <si>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</si>
  <si>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</si>
  <si>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</si>
  <si>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</si>
  <si>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</si>
  <si>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</si>
  <si>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</si>
  <si>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</si>
  <si>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</si>
  <si>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</si>
  <si>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</si>
  <si>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</si>
  <si>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</si>
  <si>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</si>
  <si>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</si>
  <si>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</si>
  <si>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</si>
  <si>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</si>
  <si>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</si>
  <si>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</si>
  <si>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</si>
  <si>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</si>
  <si>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</si>
  <si>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</si>
  <si>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</si>
  <si>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</si>
  <si>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</si>
  <si>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</si>
  <si>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</si>
  <si>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</si>
  <si>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</si>
  <si>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</si>
  <si>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</si>
  <si>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</si>
  <si>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</si>
  <si>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</si>
  <si>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</si>
  <si>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</si>
  <si>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</si>
  <si>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</si>
  <si>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</si>
  <si>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</si>
  <si>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</si>
  <si>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</si>
  <si>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</si>
  <si>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</si>
  <si>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</si>
  <si>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</si>
  <si>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</si>
  <si>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</si>
  <si>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</si>
  <si>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</si>
  <si>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</si>
  <si>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</si>
  <si>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</si>
  <si>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</si>
  <si>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</si>
  <si>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</si>
  <si>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</si>
  <si>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</si>
  <si>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</si>
  <si>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</si>
  <si>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</si>
  <si>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</si>
  <si>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</si>
  <si>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</si>
  <si>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</si>
  <si>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</si>
  <si>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</si>
  <si>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</si>
  <si>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</si>
  <si>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</si>
  <si>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</si>
  <si>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</si>
  <si>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</si>
  <si>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</si>
  <si>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</si>
  <si>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</si>
  <si>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</si>
  <si>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</si>
  <si>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</si>
  <si>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</si>
  <si>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</si>
  <si>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</si>
  <si>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</si>
  <si>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</si>
  <si>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</si>
  <si>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</si>
  <si>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</si>
  <si>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</si>
  <si>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</si>
  <si>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</si>
  <si>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</si>
  <si>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</si>
  <si>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</si>
  <si>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</si>
  <si>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</si>
  <si>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</si>
  <si>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</si>
  <si>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</si>
  <si>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</si>
  <si>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</si>
  <si>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</si>
  <si>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</si>
  <si>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</si>
  <si>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</si>
  <si>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</si>
  <si>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</si>
  <si>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</si>
  <si>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</si>
  <si>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</si>
  <si>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</si>
  <si>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</si>
  <si>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</si>
  <si>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</si>
  <si>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</si>
  <si>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</si>
  <si>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</si>
  <si>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</si>
  <si>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</si>
  <si>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</si>
  <si>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</si>
  <si>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</si>
  <si>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</si>
  <si>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</si>
  <si>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</si>
  <si>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</si>
  <si>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</si>
  <si>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</si>
  <si>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</si>
  <si>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</si>
  <si>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</si>
  <si>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</si>
  <si>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</si>
  <si>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</si>
  <si>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</si>
  <si>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</si>
  <si>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</si>
  <si>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</si>
  <si>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</si>
  <si>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</si>
  <si>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</si>
  <si>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</si>
  <si>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</si>
  <si>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</si>
  <si>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</si>
  <si>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</si>
  <si>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</si>
  <si>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</si>
  <si>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</si>
  <si>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</si>
  <si>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</si>
  <si>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</si>
  <si>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</si>
  <si>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</si>
  <si>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</si>
  <si>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</si>
  <si>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</si>
  <si>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</si>
  <si>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</si>
  <si>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</si>
  <si>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</si>
  <si>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</si>
  <si>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</si>
  <si>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</si>
  <si>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</si>
  <si>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</si>
  <si>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</si>
  <si>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</si>
  <si>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</si>
  <si>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</si>
  <si>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</si>
  <si>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</si>
  <si>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</si>
  <si>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</si>
  <si>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</si>
  <si>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</si>
  <si>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</si>
  <si>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</si>
  <si>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</si>
  <si>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</si>
  <si>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</si>
  <si>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</si>
  <si>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</si>
  <si>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</si>
  <si>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</si>
  <si>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</si>
  <si>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</si>
  <si>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</si>
  <si>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</si>
  <si>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</si>
  <si>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</si>
  <si>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</si>
  <si>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</si>
  <si>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</si>
  <si>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</si>
  <si>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</si>
  <si>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</si>
  <si>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</si>
  <si>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</si>
  <si>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</si>
  <si>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</si>
  <si>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</si>
  <si>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</si>
  <si>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</si>
  <si>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</si>
  <si>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</si>
  <si>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</si>
  <si>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</si>
  <si>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</si>
  <si>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</si>
  <si>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</si>
  <si>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</si>
  <si>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</si>
  <si>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</si>
  <si>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</si>
  <si>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</si>
  <si>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</si>
  <si>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</si>
  <si>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</si>
  <si>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</si>
  <si>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</si>
  <si>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</si>
  <si>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</si>
  <si>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</si>
  <si>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</si>
  <si>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</si>
  <si>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</si>
  <si>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</si>
  <si>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</si>
  <si>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</si>
  <si>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</si>
  <si>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</si>
  <si>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</si>
  <si>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</si>
  <si>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</si>
  <si>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</si>
  <si>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</si>
  <si>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</si>
  <si>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</si>
  <si>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</si>
  <si>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</si>
  <si>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</si>
  <si>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</si>
  <si>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</si>
  <si>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</si>
  <si>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</si>
  <si>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</si>
  <si>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</si>
  <si>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</si>
  <si>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</si>
  <si>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</si>
  <si>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</si>
  <si>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</si>
  <si>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</si>
  <si>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</si>
  <si>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</si>
  <si>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</si>
  <si>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</si>
  <si>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</si>
  <si>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</si>
  <si>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</si>
  <si>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</si>
  <si>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</si>
  <si>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</si>
  <si>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</si>
  <si>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</si>
  <si>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</si>
  <si>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</si>
  <si>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</si>
  <si>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</si>
  <si>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</si>
  <si>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</si>
  <si>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</si>
  <si>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</si>
  <si>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</si>
  <si>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</si>
  <si>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</si>
  <si>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</si>
  <si>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</si>
  <si>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</si>
  <si>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</si>
  <si>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</si>
  <si>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</si>
  <si>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</si>
  <si>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</si>
  <si>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</si>
  <si>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</si>
  <si>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</si>
  <si>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</si>
  <si>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</si>
  <si>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</si>
  <si>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</si>
  <si>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</si>
  <si>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</si>
  <si>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</si>
  <si>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</si>
  <si>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</si>
  <si>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</si>
  <si>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</si>
  <si>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</si>
  <si>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</si>
  <si>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</si>
  <si>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</si>
  <si>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</si>
  <si>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</si>
  <si>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</si>
  <si>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</si>
  <si>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</si>
  <si>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</si>
  <si>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</si>
  <si>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</si>
  <si>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</si>
  <si>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</si>
  <si>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</si>
  <si>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</si>
  <si>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</si>
  <si>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</si>
  <si>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</si>
  <si>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</si>
  <si>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</si>
  <si>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</si>
  <si>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</si>
  <si>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</si>
  <si>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</si>
  <si>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</si>
  <si>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</si>
  <si>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</si>
  <si>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</si>
  <si>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</si>
  <si>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</si>
  <si>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</si>
  <si>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</si>
  <si>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</si>
  <si>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</si>
  <si>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</si>
  <si>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</si>
  <si>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</si>
  <si>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</si>
  <si>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</si>
  <si>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</si>
  <si>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</si>
  <si>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</si>
  <si>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</si>
  <si>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</si>
  <si>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</si>
  <si>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</si>
  <si>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</si>
  <si>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</si>
  <si>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</si>
  <si>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</si>
  <si>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</si>
  <si>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</si>
  <si>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</si>
  <si>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</si>
  <si>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</si>
  <si>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</si>
  <si>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</si>
  <si>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</si>
  <si>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</si>
  <si>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</si>
  <si>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</si>
  <si>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</si>
  <si>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</si>
  <si>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</si>
  <si>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</si>
  <si>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</si>
  <si>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</si>
  <si>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</si>
  <si>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</si>
  <si>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</si>
  <si>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</si>
  <si>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</si>
  <si>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</si>
  <si>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</si>
  <si>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</si>
  <si>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</si>
  <si>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</si>
  <si>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</si>
  <si>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</si>
  <si>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</si>
  <si>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</si>
  <si>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</si>
  <si>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</si>
  <si>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</si>
  <si>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</si>
  <si>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</si>
  <si>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</si>
  <si>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</si>
  <si>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</si>
  <si>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</si>
  <si>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</si>
  <si>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</si>
  <si>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</si>
  <si>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</si>
  <si>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</si>
  <si>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</si>
  <si>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</si>
  <si>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</si>
  <si>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</si>
  <si>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</si>
  <si>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</si>
  <si>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</si>
  <si>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</si>
  <si>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</si>
  <si>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</si>
  <si>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</si>
  <si>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</si>
  <si>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</si>
  <si>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</si>
  <si>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</si>
  <si>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</si>
  <si>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</si>
  <si>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</si>
  <si>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</si>
  <si>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</si>
  <si>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</si>
  <si>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</si>
  <si>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</si>
  <si>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</si>
  <si>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</si>
  <si>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</si>
  <si>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</si>
  <si>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</si>
  <si>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</si>
  <si>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</si>
  <si>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</si>
  <si>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</si>
  <si>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</si>
  <si>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</si>
  <si>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</si>
  <si>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</si>
  <si>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</si>
  <si>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</si>
  <si>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</si>
  <si>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</si>
  <si>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</si>
  <si>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</si>
  <si>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</si>
  <si>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</si>
  <si>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</si>
  <si>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</si>
  <si>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</si>
  <si>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</si>
  <si>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</si>
  <si>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</si>
  <si>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</si>
  <si>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</si>
  <si>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</si>
  <si>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</si>
  <si>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</si>
  <si>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</si>
  <si>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</si>
  <si>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</si>
  <si>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</si>
  <si>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</si>
  <si>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</si>
  <si>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</si>
  <si>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</si>
  <si>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</si>
  <si>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</si>
  <si>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</si>
  <si>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</si>
  <si>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</si>
  <si>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</si>
  <si>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</si>
  <si>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</si>
  <si>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</si>
  <si>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</si>
  <si>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</si>
  <si>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</si>
  <si>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</si>
  <si>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</si>
  <si>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</si>
  <si>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</si>
  <si>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</si>
  <si>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</si>
  <si>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</si>
  <si>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</si>
  <si>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</si>
  <si>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</si>
  <si>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</si>
  <si>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</si>
  <si>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</si>
  <si>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</si>
  <si>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</si>
  <si>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</si>
  <si>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</si>
  <si>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</si>
  <si>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</si>
  <si>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</si>
  <si>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</si>
  <si>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</si>
  <si>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</si>
  <si>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</si>
  <si>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</si>
  <si>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</si>
  <si>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</si>
  <si>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</si>
  <si>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</si>
  <si>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</si>
  <si>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</si>
  <si>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</si>
  <si>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</si>
  <si>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</si>
  <si>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</si>
  <si>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</si>
  <si>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</si>
  <si>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</si>
  <si>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</si>
  <si>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</si>
  <si>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</si>
  <si>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</si>
  <si>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</si>
  <si>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</si>
  <si>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</si>
  <si>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</si>
  <si>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</si>
  <si>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</si>
  <si>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</si>
  <si>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</si>
  <si>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</si>
  <si>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</si>
  <si>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</si>
  <si>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</si>
  <si>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</si>
  <si>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</si>
  <si>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</si>
  <si>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</si>
  <si>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</si>
  <si>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</si>
  <si>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</si>
  <si>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</si>
  <si>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</si>
  <si>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</si>
  <si>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</si>
  <si>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</si>
  <si>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</si>
  <si>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</si>
  <si>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</si>
  <si>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</si>
  <si>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</si>
  <si>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</si>
  <si>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</si>
  <si>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</si>
  <si>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</si>
  <si>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</si>
  <si>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</si>
  <si>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</si>
  <si>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</si>
  <si>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</si>
  <si>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</si>
  <si>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</si>
  <si>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</si>
  <si>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</si>
  <si>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</si>
  <si>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</si>
  <si>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</si>
  <si>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</si>
  <si>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</si>
  <si>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</si>
  <si>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</si>
  <si>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</si>
  <si>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</si>
  <si>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</si>
  <si>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</si>
  <si>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</si>
  <si>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</si>
  <si>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</si>
  <si>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</si>
  <si>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</si>
  <si>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</si>
  <si>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</si>
  <si>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</si>
  <si>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</si>
  <si>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</si>
  <si>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</si>
  <si>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</si>
  <si>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</si>
  <si>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</si>
  <si>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</si>
  <si>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</si>
  <si>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</si>
  <si>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</si>
  <si>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</si>
  <si>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</si>
  <si>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</si>
  <si>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</si>
  <si>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</si>
  <si>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</si>
  <si>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</si>
  <si>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</si>
  <si>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</si>
  <si>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</si>
  <si>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</si>
  <si>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</si>
  <si>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</si>
  <si>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</si>
  <si>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</si>
  <si>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</si>
  <si>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</si>
  <si>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</si>
  <si>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</si>
  <si>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</si>
  <si>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</si>
  <si>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</si>
  <si>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</si>
  <si>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</si>
  <si>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</si>
  <si>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</si>
  <si>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</si>
  <si>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</si>
  <si>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</si>
  <si>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</si>
  <si>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</si>
  <si>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</si>
  <si>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</si>
  <si>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</si>
  <si>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</si>
  <si>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</si>
  <si>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</si>
  <si>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</si>
  <si>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</si>
  <si>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</si>
  <si>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</si>
  <si>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</si>
  <si>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</si>
  <si>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</si>
  <si>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</si>
  <si>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</si>
  <si>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</si>
  <si>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</si>
  <si>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</si>
  <si>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</si>
  <si>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</si>
  <si>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</si>
  <si>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</si>
  <si>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</si>
  <si>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</si>
  <si>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</si>
  <si>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</si>
  <si>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</si>
  <si>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</si>
  <si>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</si>
  <si>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</si>
  <si>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</si>
  <si>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</si>
  <si>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</si>
  <si>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</si>
  <si>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</si>
  <si>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</si>
  <si>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</si>
  <si>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</si>
  <si>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</si>
  <si>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</si>
  <si>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</si>
  <si>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</si>
  <si>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</si>
  <si>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</si>
  <si>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</si>
  <si>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</si>
  <si>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</si>
  <si>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</si>
  <si>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</si>
  <si>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</si>
  <si>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</si>
  <si>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</si>
  <si>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</si>
  <si>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</si>
  <si>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</si>
  <si>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</si>
  <si>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</si>
  <si>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</si>
  <si>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</si>
  <si>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</si>
  <si>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</si>
  <si>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</si>
  <si>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</si>
  <si>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</si>
  <si>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</si>
  <si>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</si>
  <si>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</si>
  <si>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</si>
  <si>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</si>
  <si>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</si>
  <si>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</si>
  <si>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</si>
  <si>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</si>
  <si>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</si>
  <si>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</si>
  <si>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</si>
  <si>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</si>
  <si>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</si>
  <si>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</si>
  <si>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</si>
  <si>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</si>
  <si>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</si>
  <si>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</si>
  <si>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</si>
  <si>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</si>
  <si>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</si>
  <si>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</si>
  <si>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</si>
  <si>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</si>
  <si>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</si>
  <si>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</si>
  <si>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</si>
  <si>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</si>
  <si>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</si>
  <si>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</si>
  <si>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</si>
  <si>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</si>
  <si>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</si>
  <si>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</si>
  <si>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</si>
  <si>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</si>
  <si>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</si>
  <si>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</si>
  <si>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</si>
  <si>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</si>
  <si>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</si>
  <si>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</si>
  <si>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</si>
  <si>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</si>
  <si>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</si>
  <si>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</si>
  <si>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</si>
  <si>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</si>
  <si>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</si>
  <si>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</si>
  <si>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</si>
  <si>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</si>
  <si>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</si>
  <si>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</si>
  <si>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</si>
  <si>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</si>
  <si>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</si>
  <si>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</si>
  <si>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</si>
  <si>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</si>
  <si>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</si>
  <si>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</si>
  <si>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</si>
  <si>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</si>
  <si>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</si>
  <si>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</si>
  <si>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</si>
  <si>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</si>
  <si>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</si>
  <si>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</si>
  <si>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</si>
  <si>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</si>
  <si>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</si>
  <si>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</si>
  <si>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</si>
  <si>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</si>
  <si>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</si>
  <si>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</si>
  <si>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</si>
  <si>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</si>
  <si>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</si>
  <si>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</si>
  <si>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</si>
  <si>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</si>
  <si>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</si>
  <si>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</si>
  <si>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</si>
  <si>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</si>
  <si>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</si>
  <si>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</si>
  <si>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</si>
  <si>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</si>
  <si>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</si>
  <si>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</si>
  <si>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</si>
  <si>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</si>
  <si>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</si>
  <si>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</si>
  <si>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</si>
  <si>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</si>
  <si>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</si>
  <si>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</si>
  <si>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</si>
  <si>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</si>
  <si>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</si>
  <si>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</si>
  <si>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</si>
  <si>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</si>
  <si>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</si>
  <si>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</si>
  <si>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</si>
  <si>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</si>
  <si>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</si>
  <si>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</si>
  <si>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</si>
  <si>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</si>
  <si>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</si>
  <si>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</si>
  <si>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</si>
  <si>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</si>
  <si>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</si>
  <si>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</si>
  <si>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</si>
  <si>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</si>
  <si>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</si>
  <si>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</si>
  <si>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</si>
  <si>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</si>
  <si>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</si>
  <si>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</si>
  <si>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</si>
  <si>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</si>
  <si>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</si>
  <si>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</si>
  <si>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</si>
  <si>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</si>
  <si>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</si>
  <si>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</si>
  <si>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</si>
  <si>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</si>
  <si>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</si>
  <si>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</si>
  <si>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</si>
  <si>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</si>
  <si>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</si>
  <si>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</si>
  <si>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</si>
  <si>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</si>
  <si>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</si>
  <si>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</si>
  <si>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</si>
  <si>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</si>
  <si>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</si>
  <si>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</si>
  <si>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</si>
  <si>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</si>
  <si>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</si>
  <si>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</si>
  <si>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</si>
  <si>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</si>
  <si>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</si>
  <si>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</si>
  <si>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</si>
  <si>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</si>
  <si>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</si>
  <si>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</si>
  <si>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</si>
  <si>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</si>
  <si>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</si>
  <si>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</si>
  <si>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</si>
  <si>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</si>
  <si>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</si>
  <si>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</si>
  <si>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</si>
  <si>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</si>
  <si>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</si>
  <si>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</si>
  <si>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</si>
  <si>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</si>
  <si>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</si>
  <si>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</si>
  <si>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</si>
  <si>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</si>
  <si>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</si>
  <si>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</si>
  <si>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</si>
  <si>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</si>
  <si>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</si>
  <si>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</si>
  <si>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</si>
  <si>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</si>
  <si>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</si>
  <si>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</si>
  <si>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</si>
  <si>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</si>
  <si>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</si>
  <si>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</si>
  <si>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</si>
  <si>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</si>
  <si>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</si>
  <si>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</si>
  <si>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</si>
  <si>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</si>
  <si>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</si>
  <si>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</si>
  <si>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</si>
  <si>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</si>
  <si>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</si>
  <si>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</si>
  <si>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</si>
  <si>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</si>
  <si>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</si>
  <si>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</si>
  <si>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</si>
  <si>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</si>
  <si>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</si>
  <si>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</si>
  <si>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</si>
  <si>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</si>
  <si>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</si>
  <si>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</si>
  <si>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</si>
  <si>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</si>
  <si>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</si>
  <si>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</si>
  <si>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</si>
  <si>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</si>
  <si>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</si>
  <si>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</si>
  <si>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</si>
  <si>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</si>
  <si>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</si>
  <si>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</si>
  <si>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</si>
  <si>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</si>
  <si>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</si>
  <si>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</si>
  <si>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</si>
  <si>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</si>
  <si>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</si>
  <si>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</si>
  <si>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</si>
  <si>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</si>
  <si>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</si>
  <si>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</si>
  <si>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</si>
  <si>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</si>
  <si>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</si>
  <si>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</si>
  <si>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</si>
  <si>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</si>
  <si>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</si>
  <si>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</si>
  <si>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</si>
  <si>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</si>
  <si>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</si>
  <si>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</si>
  <si>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</si>
  <si>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</si>
  <si>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</si>
  <si>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</si>
  <si>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</si>
  <si>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</si>
  <si>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</si>
  <si>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</si>
  <si>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</si>
  <si>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</si>
  <si>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</si>
  <si>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</si>
  <si>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</si>
  <si>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</si>
  <si>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</si>
  <si>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</si>
  <si>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</si>
  <si>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</si>
  <si>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</si>
  <si>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</si>
  <si>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</si>
  <si>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</si>
  <si>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</si>
  <si>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</si>
  <si>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</si>
  <si>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</si>
  <si>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</si>
  <si>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</si>
  <si>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</si>
  <si>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</si>
  <si>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</si>
  <si>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</si>
  <si>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</si>
  <si>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</si>
  <si>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</si>
  <si>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</si>
  <si>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</si>
  <si>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</si>
  <si>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</si>
  <si>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</si>
  <si>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</si>
  <si>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</si>
  <si>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</si>
  <si>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</si>
  <si>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</si>
  <si>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</si>
  <si>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</si>
  <si>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</si>
  <si>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</si>
  <si>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</si>
  <si>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</si>
  <si>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</si>
  <si>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</si>
  <si>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</si>
  <si>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</si>
  <si>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</si>
  <si>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</si>
  <si>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</si>
  <si>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</si>
  <si>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</si>
  <si>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</si>
  <si>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</si>
  <si>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</si>
  <si>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</si>
  <si>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</si>
  <si>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</si>
  <si>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</si>
  <si>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</si>
  <si>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</si>
  <si>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</si>
  <si>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</si>
  <si>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</si>
  <si>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</si>
  <si>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</si>
  <si>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</si>
  <si>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</si>
  <si>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</si>
  <si>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</si>
  <si>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</si>
  <si>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</si>
  <si>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</si>
  <si>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</si>
  <si>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</si>
  <si>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</si>
  <si>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</si>
  <si>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</si>
  <si>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</si>
  <si>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</si>
  <si>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</si>
  <si>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</si>
  <si>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</si>
  <si>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</si>
  <si>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</si>
  <si>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</si>
  <si>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</si>
  <si>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</si>
  <si>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</si>
  <si>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</si>
  <si>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</si>
  <si>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</si>
  <si>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</si>
  <si>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</si>
  <si>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</si>
  <si>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</si>
  <si>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</si>
  <si>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</si>
  <si>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</si>
  <si>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</si>
  <si>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</si>
  <si>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</si>
  <si>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</si>
  <si>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</si>
  <si>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</si>
  <si>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</si>
  <si>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</si>
  <si>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</si>
  <si>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</si>
  <si>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</si>
  <si>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</si>
  <si>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</si>
  <si>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</si>
  <si>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</si>
  <si>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</si>
  <si>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</si>
  <si>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</si>
  <si>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</si>
  <si>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</si>
  <si>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</si>
  <si>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</si>
  <si>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</si>
  <si>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</si>
  <si>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</si>
  <si>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</si>
  <si>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</si>
  <si>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</si>
  <si>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</si>
  <si>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</si>
  <si>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</si>
  <si>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</si>
  <si>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</si>
  <si>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</si>
  <si>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</si>
  <si>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</si>
  <si>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</si>
  <si>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</si>
  <si>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</si>
  <si>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</si>
  <si>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</si>
  <si>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</si>
  <si>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</si>
  <si>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</si>
  <si>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</si>
  <si>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</si>
  <si>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</si>
  <si>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</si>
  <si>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</si>
  <si>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</si>
  <si>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</si>
  <si>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</si>
  <si>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</si>
  <si>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</si>
  <si>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</si>
  <si>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</si>
  <si>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</si>
  <si>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</si>
  <si>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</si>
  <si>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</si>
  <si>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</si>
  <si>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</si>
  <si>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</si>
  <si>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</si>
  <si>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</si>
  <si>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</si>
  <si>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</si>
  <si>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</si>
  <si>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</si>
  <si>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</si>
  <si>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</si>
  <si>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</si>
  <si>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</si>
  <si>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</si>
  <si>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</si>
  <si>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</si>
  <si>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</si>
  <si>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</si>
  <si>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</si>
  <si>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</si>
  <si>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</si>
  <si>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</si>
  <si>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</si>
  <si>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</si>
  <si>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</si>
  <si>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</si>
  <si>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</si>
  <si>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</si>
  <si>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</si>
  <si>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</si>
  <si>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</si>
  <si>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</si>
  <si>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</si>
  <si>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</si>
  <si>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</si>
  <si>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</si>
  <si>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</si>
  <si>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</si>
  <si>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</si>
  <si>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</si>
  <si>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</si>
  <si>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</si>
  <si>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</si>
  <si>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</si>
  <si>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</si>
  <si>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</si>
  <si>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</si>
  <si>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</si>
  <si>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</si>
  <si>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</si>
  <si>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</si>
  <si>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</si>
  <si>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</si>
  <si>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</si>
  <si>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</si>
  <si>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</si>
  <si>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</si>
  <si>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</si>
  <si>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</si>
  <si>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</si>
  <si>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</si>
  <si>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</si>
  <si>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</si>
  <si>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</si>
  <si>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</si>
  <si>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</si>
  <si>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</si>
  <si>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</si>
  <si>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</si>
  <si>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</si>
  <si>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</si>
  <si>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</si>
  <si>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</si>
  <si>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</si>
  <si>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</si>
  <si>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</si>
  <si>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</si>
  <si>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</si>
  <si>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</si>
  <si>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</si>
  <si>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</si>
  <si>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</si>
  <si>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</si>
  <si>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</si>
  <si>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</si>
  <si>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</si>
  <si>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</si>
  <si>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</si>
  <si>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</si>
  <si>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</si>
  <si>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</si>
  <si>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</si>
  <si>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</si>
  <si>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</si>
  <si>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</si>
  <si>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</si>
  <si>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</si>
  <si>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</si>
  <si>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</si>
  <si>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</si>
  <si>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</si>
  <si>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</si>
  <si>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</si>
  <si>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</si>
  <si>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</si>
  <si>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</si>
  <si>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</si>
  <si>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</si>
  <si>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</si>
  <si>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</si>
  <si>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</si>
  <si>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</si>
  <si>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</si>
  <si>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</si>
  <si>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</si>
  <si>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</si>
  <si>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</si>
  <si>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</si>
  <si>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</si>
  <si>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</si>
  <si>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</si>
  <si>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</si>
  <si>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</si>
  <si>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</si>
  <si>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</si>
  <si>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</si>
  <si>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</si>
  <si>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</si>
  <si>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</si>
  <si>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</si>
  <si>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</si>
  <si>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</si>
  <si>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</si>
  <si>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</si>
  <si>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</si>
  <si>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</si>
  <si>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</si>
  <si>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</si>
  <si>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</si>
  <si>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</si>
  <si>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</si>
  <si>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</si>
  <si>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</si>
  <si>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</si>
  <si>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</si>
  <si>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</si>
  <si>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</si>
  <si>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</si>
  <si>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</si>
  <si>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</si>
  <si>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</si>
  <si>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</si>
  <si>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</si>
  <si>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</si>
  <si>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</si>
  <si>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</si>
  <si>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</si>
  <si>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</si>
  <si>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</si>
  <si>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</si>
  <si>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</si>
  <si>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</si>
  <si>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</si>
  <si>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</si>
  <si>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</si>
  <si>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</si>
  <si>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</si>
  <si>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</si>
  <si>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</si>
  <si>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</si>
  <si>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</si>
  <si>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</si>
  <si>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</si>
  <si>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</si>
  <si>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</si>
  <si>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</si>
  <si>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</si>
  <si>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</si>
  <si>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</si>
  <si>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</si>
  <si>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</si>
  <si>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</si>
  <si>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</si>
  <si>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</si>
  <si>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</si>
  <si>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</si>
  <si>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</si>
  <si>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</si>
  <si>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</si>
  <si>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</si>
  <si>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</si>
  <si>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</si>
  <si>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</si>
  <si>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</si>
  <si>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</si>
  <si>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</si>
  <si>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</si>
  <si>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</si>
  <si>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</si>
  <si>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</si>
  <si>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</si>
  <si>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</si>
  <si>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</si>
  <si>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</si>
  <si>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</si>
  <si>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</si>
  <si>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</si>
  <si>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</si>
  <si>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</si>
  <si>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</si>
  <si>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</si>
  <si>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</si>
  <si>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</si>
  <si>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</si>
  <si>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</si>
  <si>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</si>
  <si>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</si>
  <si>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</si>
  <si>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</si>
  <si>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</si>
  <si>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</si>
  <si>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</si>
  <si>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</si>
  <si>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</si>
  <si>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</si>
  <si>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</si>
  <si>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</si>
  <si>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</si>
  <si>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</si>
  <si>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</si>
  <si>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</si>
  <si>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</si>
  <si>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</si>
  <si>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</si>
  <si>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</si>
  <si>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</si>
  <si>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</si>
  <si>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</si>
  <si>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</si>
  <si>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</si>
  <si>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</si>
  <si>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</si>
  <si>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</si>
  <si>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</si>
  <si>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</si>
  <si>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</si>
  <si>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</si>
  <si>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</si>
  <si>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</si>
  <si>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</si>
  <si>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</si>
  <si>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</si>
  <si>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</si>
  <si>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</si>
  <si>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</si>
  <si>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</si>
  <si>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</si>
  <si>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</si>
  <si>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</si>
  <si>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</si>
  <si>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</si>
  <si>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</si>
  <si>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</si>
  <si>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</si>
  <si>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</si>
  <si>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</si>
  <si>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</si>
  <si>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</si>
  <si>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</si>
  <si>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</si>
  <si>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</si>
  <si>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</si>
  <si>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</si>
  <si>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</si>
  <si>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</si>
  <si>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</si>
  <si>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</si>
  <si>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</si>
  <si>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</si>
  <si>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</si>
  <si>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</si>
  <si>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</si>
  <si>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</si>
  <si>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</si>
  <si>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</si>
  <si>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</si>
  <si>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</si>
  <si>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</si>
  <si>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</si>
  <si>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</si>
  <si>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</si>
  <si>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</si>
  <si>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</si>
  <si>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</si>
  <si>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</si>
  <si>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</si>
  <si>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</si>
  <si>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</si>
  <si>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</si>
  <si>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</si>
  <si>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</si>
  <si>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</si>
  <si>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</si>
  <si>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</si>
  <si>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</si>
  <si>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</si>
  <si>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</si>
  <si>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</si>
  <si>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</si>
  <si>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</si>
  <si>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</si>
  <si>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</si>
  <si>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</si>
  <si>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</si>
  <si>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</si>
  <si>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</si>
  <si>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</si>
  <si>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</si>
  <si>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</si>
  <si>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</si>
  <si>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</si>
  <si>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</si>
  <si>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</si>
  <si>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</si>
  <si>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</si>
  <si>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</si>
  <si>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</si>
  <si>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</si>
  <si>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</si>
  <si>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</si>
  <si>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</si>
  <si>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</si>
  <si>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</si>
  <si>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</si>
  <si>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</si>
  <si>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</si>
  <si>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</si>
  <si>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</si>
  <si>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</si>
  <si>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</si>
  <si>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</si>
  <si>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</si>
  <si>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</si>
  <si>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</si>
  <si>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</si>
  <si>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</si>
  <si>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</si>
  <si>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</si>
  <si>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</si>
  <si>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</si>
  <si>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</si>
  <si>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</si>
  <si>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</si>
  <si>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</si>
  <si>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</si>
  <si>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</si>
  <si>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</si>
  <si>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</si>
  <si>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</si>
  <si>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</si>
  <si>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</si>
  <si>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</si>
  <si>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</si>
  <si>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</si>
  <si>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</si>
  <si>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</si>
  <si>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</si>
  <si>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</si>
  <si>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</si>
  <si>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</si>
  <si>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</si>
  <si>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</si>
  <si>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</si>
  <si>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</si>
  <si>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</si>
  <si>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</si>
  <si>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</si>
  <si>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</si>
  <si>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</si>
  <si>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</si>
  <si>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</si>
  <si>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</si>
  <si>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</si>
  <si>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</si>
  <si>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</si>
  <si>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</si>
  <si>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</si>
  <si>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</si>
  <si>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</si>
  <si>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</si>
  <si>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</si>
  <si>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</si>
  <si>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</si>
  <si>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</si>
  <si>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</si>
  <si>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</si>
  <si>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</si>
  <si>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</si>
  <si>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</si>
  <si>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</si>
  <si>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</si>
  <si>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</si>
  <si>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</si>
  <si>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</si>
  <si>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</si>
  <si>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</si>
  <si>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</si>
  <si>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</si>
  <si>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</si>
  <si>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</si>
  <si>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</si>
  <si>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</si>
  <si>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</si>
  <si>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</si>
  <si>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</si>
  <si>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</si>
  <si>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</si>
  <si>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</si>
  <si>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</si>
  <si>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</si>
  <si>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</si>
  <si>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</si>
  <si>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</si>
  <si>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</si>
  <si>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</si>
  <si>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</si>
  <si>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</si>
  <si>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</si>
  <si>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</si>
  <si>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</si>
  <si>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</si>
  <si>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</si>
  <si>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</si>
  <si>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</si>
  <si>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</si>
  <si>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</si>
  <si>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</si>
  <si>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</si>
  <si>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</si>
  <si>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</si>
  <si>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</si>
  <si>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</si>
  <si>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</si>
  <si>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</si>
  <si>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</si>
  <si>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</si>
  <si>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</si>
  <si>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</si>
  <si>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</si>
  <si>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</si>
  <si>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</si>
  <si>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</si>
  <si>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</si>
  <si>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</si>
  <si>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</si>
  <si>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</si>
  <si>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</si>
  <si>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</si>
  <si>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</si>
  <si>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</si>
  <si>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</si>
  <si>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</si>
  <si>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</si>
  <si>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</si>
  <si>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</si>
  <si>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</si>
  <si>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</si>
  <si>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</si>
  <si>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</si>
  <si>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</si>
  <si>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</si>
  <si>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</si>
  <si>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</si>
  <si>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</si>
  <si>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</si>
  <si>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</si>
  <si>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</si>
  <si>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</si>
  <si>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</si>
  <si>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</si>
  <si>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</si>
  <si>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</si>
  <si>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</si>
  <si>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</si>
  <si>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</si>
  <si>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</si>
  <si>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</si>
  <si>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</si>
  <si>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</si>
  <si>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</si>
  <si>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</si>
  <si>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</si>
  <si>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</si>
  <si>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</si>
  <si>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</si>
  <si>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</si>
  <si>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</si>
  <si>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</si>
  <si>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</si>
  <si>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</si>
  <si>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</si>
  <si>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</si>
  <si>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</si>
  <si>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</si>
  <si>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</si>
  <si>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</si>
  <si>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</si>
  <si>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</si>
  <si>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</si>
  <si>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</si>
  <si>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</si>
  <si>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</si>
  <si>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</si>
  <si>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</si>
  <si>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</si>
  <si>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</si>
  <si>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</si>
  <si>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</si>
  <si>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</si>
  <si>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</si>
  <si>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</si>
  <si>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</si>
  <si>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</si>
  <si>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</si>
  <si>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</si>
  <si>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</si>
  <si>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</si>
  <si>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</si>
  <si>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</si>
  <si>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</si>
  <si>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</si>
  <si>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</si>
  <si>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</si>
  <si>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</si>
  <si>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</si>
  <si>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</si>
  <si>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</si>
  <si>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</si>
  <si>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</si>
  <si>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</si>
  <si>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</si>
  <si>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</si>
  <si>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</si>
  <si>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</si>
  <si>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</si>
  <si>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</si>
  <si>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</si>
  <si>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</si>
  <si>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</si>
  <si>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</si>
  <si>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</si>
  <si>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</si>
  <si>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</si>
  <si>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</si>
  <si>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</si>
  <si>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</si>
  <si>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</si>
  <si>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</si>
  <si>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</si>
  <si>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</si>
  <si>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</si>
  <si>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</si>
  <si>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</si>
  <si>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</si>
  <si>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</si>
  <si>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</si>
  <si>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</si>
  <si>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</si>
  <si>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</si>
  <si>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</si>
  <si>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</si>
  <si>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</si>
  <si>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</si>
  <si>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</si>
  <si>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</si>
  <si>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</si>
  <si>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</si>
  <si>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</si>
  <si>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</si>
  <si>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</si>
  <si>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</si>
  <si>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</si>
  <si>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</si>
  <si>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</si>
  <si>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</si>
  <si>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</si>
  <si>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</si>
  <si>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</si>
  <si>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</si>
  <si>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</si>
  <si>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</si>
  <si>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</si>
  <si>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</si>
  <si>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</si>
  <si>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</si>
  <si>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</si>
  <si>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</si>
  <si>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</si>
  <si>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</si>
  <si>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</si>
  <si>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</si>
  <si>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</si>
  <si>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</si>
  <si>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</si>
  <si>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</si>
  <si>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</si>
  <si>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</si>
  <si>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</si>
  <si>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</si>
  <si>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</si>
  <si>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</si>
  <si>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</si>
  <si>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</si>
  <si>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</si>
  <si>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</si>
  <si>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</si>
  <si>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</si>
  <si>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</si>
  <si>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</si>
  <si>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</si>
  <si>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</si>
  <si>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</si>
  <si>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</si>
  <si>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</si>
  <si>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</si>
  <si>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</si>
  <si>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</si>
  <si>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</si>
  <si>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</si>
  <si>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</si>
  <si>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</si>
  <si>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</si>
  <si>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</si>
  <si>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</si>
  <si>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</si>
  <si>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</si>
  <si>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</si>
  <si>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</si>
  <si>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</si>
  <si>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</si>
  <si>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</si>
  <si>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</si>
  <si>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</si>
  <si>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</si>
  <si>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</si>
  <si>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</si>
  <si>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</si>
  <si>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</si>
  <si>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</si>
  <si>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</si>
  <si>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</si>
  <si>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</si>
  <si>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</si>
  <si>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</si>
  <si>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</si>
  <si>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</si>
  <si>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</si>
  <si>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</si>
  <si>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</si>
  <si>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</si>
  <si>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</si>
  <si>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</si>
  <si>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</si>
  <si>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</si>
  <si>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</si>
  <si>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</si>
  <si>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</si>
  <si>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</si>
  <si>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</si>
  <si>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</si>
  <si>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</si>
  <si>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</si>
  <si>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</si>
  <si>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</si>
  <si>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</si>
  <si>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</si>
  <si>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</si>
  <si>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</si>
  <si>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</si>
  <si>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</si>
  <si>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</si>
  <si>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</si>
  <si>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</si>
  <si>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</si>
  <si>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</si>
  <si>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</si>
  <si>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</si>
  <si>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</si>
  <si>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</si>
  <si>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</si>
  <si>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</si>
  <si>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</si>
  <si>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</si>
  <si>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</si>
  <si>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</si>
  <si>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</si>
  <si>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</si>
  <si>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</si>
  <si>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</si>
  <si>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</si>
  <si>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</si>
  <si>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</si>
  <si>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</si>
  <si>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</si>
  <si>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</si>
  <si>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</si>
  <si>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</si>
  <si>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</si>
  <si>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</si>
  <si>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</si>
  <si>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</si>
  <si>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</si>
  <si>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</si>
  <si>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</si>
  <si>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</si>
  <si>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</si>
  <si>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</si>
  <si>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</si>
  <si>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</si>
  <si>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</si>
  <si>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</si>
  <si>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</si>
  <si>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</si>
  <si>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</si>
  <si>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</si>
  <si>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</si>
  <si>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</si>
  <si>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</si>
  <si>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</si>
  <si>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</si>
  <si>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</si>
  <si>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</si>
  <si>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</si>
  <si>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</si>
  <si>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</si>
  <si>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</si>
  <si>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</si>
  <si>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</si>
  <si>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</si>
  <si>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</si>
  <si>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</si>
  <si>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</si>
  <si>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</si>
  <si>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</si>
  <si>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</si>
  <si>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</si>
  <si>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</si>
  <si>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</si>
  <si>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</si>
  <si>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</si>
  <si>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</si>
  <si>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</si>
  <si>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</si>
  <si>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</si>
  <si>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</si>
  <si>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</si>
  <si>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</si>
  <si>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</si>
  <si>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</si>
  <si>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</si>
  <si>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</si>
  <si>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</si>
  <si>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</si>
  <si>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</si>
  <si>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</si>
  <si>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</si>
  <si>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</si>
  <si>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</si>
  <si>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</si>
  <si>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</si>
  <si>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</si>
  <si>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</si>
  <si>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</si>
  <si>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</si>
  <si>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</si>
  <si>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</si>
  <si>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</si>
  <si>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</si>
  <si>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</si>
  <si>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</si>
  <si>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</si>
  <si>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</si>
  <si>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</si>
  <si>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</si>
  <si>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</si>
  <si>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</si>
  <si>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</si>
  <si>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</si>
  <si>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</si>
  <si>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</si>
  <si>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</si>
  <si>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</si>
  <si>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</si>
  <si>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</si>
  <si>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</si>
  <si>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</si>
  <si>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</si>
  <si>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</si>
  <si>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</si>
  <si>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</si>
  <si>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</si>
  <si>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</si>
  <si>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</si>
  <si>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</si>
  <si>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</si>
  <si>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</si>
  <si>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</si>
  <si>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</si>
  <si>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</si>
  <si>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</si>
  <si>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</si>
  <si>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</si>
  <si>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</si>
  <si>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</si>
  <si>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</si>
  <si>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</si>
  <si>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</si>
  <si>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</si>
  <si>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</si>
  <si>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</si>
  <si>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</si>
  <si>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</si>
  <si>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</si>
  <si>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</si>
  <si>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</si>
  <si>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</si>
  <si>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</si>
  <si>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</si>
  <si>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</si>
  <si>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</si>
  <si>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</si>
  <si>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</si>
  <si>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</si>
  <si>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</si>
  <si>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</si>
  <si>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</si>
  <si>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</si>
  <si>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</si>
  <si>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</si>
  <si>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</si>
  <si>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</si>
  <si>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</si>
  <si>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</si>
  <si>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</si>
  <si>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</si>
  <si>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</si>
  <si>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</si>
  <si>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</si>
  <si>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</si>
  <si>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</si>
  <si>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</si>
  <si>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</si>
  <si>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</si>
  <si>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</si>
  <si>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</si>
  <si>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</si>
  <si>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</si>
  <si>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</si>
  <si>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</si>
  <si>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</si>
  <si>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</si>
  <si>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</si>
  <si>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</si>
  <si>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</si>
  <si>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</si>
  <si>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</si>
  <si>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</si>
  <si>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</si>
  <si>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</si>
  <si>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</si>
  <si>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</si>
  <si>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</si>
  <si>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</si>
  <si>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</si>
  <si>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</si>
  <si>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</si>
  <si>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</si>
  <si>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</si>
  <si>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</si>
  <si>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</si>
  <si>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</si>
  <si>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</si>
  <si>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</si>
  <si>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</si>
  <si>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</si>
  <si>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</si>
  <si>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</si>
  <si>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</si>
  <si>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</si>
  <si>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</si>
  <si>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</si>
  <si>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</si>
  <si>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</si>
  <si>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</si>
  <si>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</si>
  <si>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</si>
  <si>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</si>
  <si>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</si>
  <si>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</si>
  <si>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</si>
  <si>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</si>
  <si>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</si>
  <si>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</si>
  <si>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</si>
  <si>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</si>
  <si>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</si>
  <si>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</si>
  <si>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</si>
  <si>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</si>
  <si>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</si>
  <si>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</si>
  <si>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</si>
  <si>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</si>
  <si>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</si>
  <si>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</si>
  <si>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</si>
  <si>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</si>
  <si>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</si>
  <si>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</si>
  <si>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</si>
  <si>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</si>
  <si>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</si>
  <si>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</si>
  <si>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</si>
  <si>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</si>
  <si>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</si>
  <si>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</si>
  <si>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</si>
  <si>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</si>
  <si>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</si>
  <si>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</si>
  <si>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</si>
  <si>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</si>
  <si>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</si>
  <si>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</si>
  <si>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</si>
  <si>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</si>
  <si>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</si>
  <si>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</si>
  <si>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</si>
  <si>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</si>
  <si>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</si>
  <si>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</si>
  <si>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</si>
  <si>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</si>
  <si>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</si>
  <si>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</si>
  <si>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</si>
  <si>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</si>
  <si>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</si>
  <si>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</si>
  <si>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</si>
  <si>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</si>
  <si>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</si>
  <si>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</si>
  <si>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</si>
  <si>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</si>
  <si>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</si>
  <si>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</si>
  <si>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</si>
  <si>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</si>
  <si>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</si>
  <si>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</si>
  <si>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</si>
  <si>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</si>
  <si>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</si>
  <si>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</si>
  <si>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</si>
  <si>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</si>
  <si>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</si>
  <si>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</si>
  <si>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</si>
  <si>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</si>
  <si>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</si>
  <si>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</si>
  <si>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</si>
  <si>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</si>
  <si>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</si>
  <si>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</si>
  <si>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</si>
  <si>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</si>
  <si>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</si>
  <si>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</si>
  <si>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</si>
  <si>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</si>
  <si>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</si>
  <si>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</si>
  <si>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</si>
  <si>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</si>
  <si>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</si>
  <si>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</si>
  <si>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</si>
  <si>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</si>
  <si>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</si>
  <si>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</si>
  <si>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</si>
  <si>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</si>
  <si>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</si>
  <si>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</si>
  <si>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</si>
  <si>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</si>
  <si>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</si>
  <si>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</si>
  <si>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</si>
  <si>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</si>
  <si>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</si>
  <si>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</si>
  <si>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</si>
  <si>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</si>
  <si>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</si>
  <si>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</si>
  <si>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</si>
  <si>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</si>
  <si>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</si>
  <si>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</si>
  <si>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</si>
  <si>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</si>
  <si>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</si>
  <si>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</si>
  <si>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</si>
  <si>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</si>
  <si>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</si>
  <si>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</si>
  <si>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</si>
  <si>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</si>
  <si>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</si>
  <si>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</si>
  <si>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</si>
  <si>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</si>
  <si>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</si>
  <si>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</si>
  <si>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</si>
  <si>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</si>
  <si>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</si>
  <si>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</si>
  <si>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</si>
  <si>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</si>
  <si>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</si>
  <si>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</si>
  <si>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</si>
  <si>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</si>
  <si>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</si>
  <si>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</si>
  <si>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</si>
  <si>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</si>
  <si>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</si>
  <si>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</si>
  <si>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</si>
  <si>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</si>
  <si>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</si>
  <si>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</si>
  <si>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</si>
  <si>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</si>
  <si>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</si>
  <si>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</si>
  <si>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</si>
  <si>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</si>
  <si>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</si>
  <si>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</si>
  <si>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</si>
  <si>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</si>
  <si>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</si>
  <si>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</si>
  <si>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</si>
  <si>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</si>
  <si>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</si>
  <si>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</si>
  <si>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</si>
  <si>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</si>
  <si>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</si>
  <si>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</si>
  <si>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</si>
  <si>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</si>
  <si>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</si>
  <si>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</si>
  <si>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</si>
  <si>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</si>
  <si>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</si>
  <si>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</si>
  <si>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</si>
  <si>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</si>
  <si>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</si>
  <si>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</si>
  <si>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</si>
  <si>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</si>
  <si>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</si>
  <si>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</si>
  <si>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</si>
  <si>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</si>
  <si>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</si>
  <si>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</si>
  <si>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</si>
  <si>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</si>
  <si>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</si>
  <si>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</si>
  <si>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</si>
  <si>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</si>
  <si>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</si>
  <si>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</si>
  <si>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</si>
  <si>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</si>
  <si>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</si>
  <si>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</si>
  <si>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</si>
  <si>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</si>
  <si>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</si>
  <si>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</si>
  <si>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</si>
  <si>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</si>
  <si>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</si>
  <si>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</si>
  <si>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</si>
  <si>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</si>
  <si>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</si>
  <si>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</si>
  <si>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</si>
  <si>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</si>
  <si>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</si>
  <si>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</si>
  <si>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</si>
  <si>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</si>
  <si>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</si>
  <si>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</si>
  <si>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</si>
  <si>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</si>
  <si>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</si>
  <si>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</si>
  <si>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</si>
  <si>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</si>
  <si>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</si>
  <si>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</si>
  <si>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</si>
  <si>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</si>
  <si>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</si>
  <si>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</si>
  <si>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</si>
  <si>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</si>
  <si>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</si>
  <si>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</si>
  <si>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</si>
  <si>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</si>
  <si>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</si>
  <si>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</si>
  <si>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</si>
  <si>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</si>
  <si>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</si>
  <si>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</si>
  <si>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</si>
  <si>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</si>
  <si>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</si>
  <si>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</si>
  <si>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</si>
  <si>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</si>
  <si>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</si>
  <si>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</si>
  <si>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</si>
  <si>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</si>
  <si>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</si>
  <si>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</si>
  <si>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</si>
  <si>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</si>
  <si>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</si>
  <si>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</si>
  <si>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</si>
  <si>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</si>
  <si>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</si>
  <si>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</si>
  <si>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</si>
  <si>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</si>
  <si>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</si>
  <si>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</si>
  <si>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</si>
  <si>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</si>
  <si>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</si>
  <si>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</si>
  <si>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</si>
  <si>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</si>
  <si>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</si>
  <si>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</si>
  <si>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</si>
  <si>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</si>
  <si>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</si>
  <si>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</si>
  <si>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</si>
  <si>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</si>
  <si>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</si>
  <si>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</si>
  <si>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</si>
  <si>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</si>
  <si>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</si>
  <si>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</si>
  <si>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</si>
  <si>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</si>
  <si>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</si>
  <si>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</si>
  <si>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</si>
  <si>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</si>
  <si>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</si>
  <si>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</si>
  <si>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</si>
  <si>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</si>
  <si>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</si>
  <si>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</si>
  <si>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</si>
  <si>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</si>
  <si>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</si>
  <si>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</si>
  <si>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</si>
  <si>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</si>
  <si>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</si>
  <si>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</si>
  <si>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</si>
  <si>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</si>
  <si>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</si>
  <si>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</si>
  <si>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</si>
  <si>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</si>
  <si>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</si>
  <si>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</si>
  <si>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</si>
  <si>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</si>
  <si>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</si>
  <si>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</si>
  <si>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</si>
  <si>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</si>
  <si>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</si>
  <si>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</si>
  <si>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</si>
  <si>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</si>
  <si>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</si>
  <si>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</si>
  <si>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</si>
  <si>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</si>
  <si>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</si>
  <si>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</si>
  <si>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</si>
  <si>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</si>
  <si>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</si>
  <si>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</si>
  <si>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</si>
  <si>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</si>
  <si>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</si>
  <si>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</si>
  <si>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</si>
  <si>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</si>
  <si>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</si>
  <si>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</si>
  <si>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</si>
  <si>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</si>
  <si>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</si>
  <si>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</si>
  <si>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</si>
  <si>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</si>
  <si>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</si>
  <si>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</si>
  <si>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</si>
  <si>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</si>
  <si>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</si>
  <si>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</si>
  <si>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</si>
  <si>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</si>
  <si>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</si>
  <si>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</si>
  <si>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</si>
  <si>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</si>
  <si>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</si>
  <si>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</si>
  <si>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</si>
  <si>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</si>
  <si>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</si>
  <si>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</si>
  <si>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</si>
  <si>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</si>
  <si>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</si>
  <si>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</si>
  <si>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</si>
  <si>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</si>
  <si>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</si>
  <si>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</si>
  <si>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</si>
  <si>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</si>
  <si>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</si>
  <si>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</si>
  <si>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</si>
  <si>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</si>
  <si>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</si>
  <si>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</si>
  <si>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</si>
  <si>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</si>
  <si>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</si>
  <si>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</si>
  <si>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</si>
  <si>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</si>
  <si>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</si>
  <si>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</si>
  <si>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</si>
  <si>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</si>
  <si>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</si>
  <si>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</si>
  <si>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</si>
  <si>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</si>
  <si>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</si>
  <si>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</si>
  <si>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</si>
  <si>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</si>
  <si>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</si>
  <si>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</si>
  <si>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</si>
  <si>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</si>
  <si>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</si>
  <si>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</si>
  <si>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</si>
  <si>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</si>
  <si>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</si>
  <si>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</si>
  <si>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</si>
  <si>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</si>
  <si>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</si>
  <si>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</si>
  <si>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</si>
  <si>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</si>
  <si>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</si>
  <si>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</si>
  <si>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</si>
  <si>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</si>
  <si>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</si>
  <si>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</si>
  <si>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</si>
  <si>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</si>
  <si>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</si>
  <si>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</si>
  <si>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</si>
  <si>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</si>
  <si>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</si>
  <si>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</si>
  <si>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</si>
  <si>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</si>
  <si>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</si>
  <si>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</si>
  <si>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</si>
  <si>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</si>
  <si>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</si>
  <si>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</si>
  <si>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</si>
  <si>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</si>
  <si>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</si>
  <si>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</si>
  <si>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</si>
  <si>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</si>
  <si>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</si>
  <si>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</si>
  <si>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</si>
  <si>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</si>
  <si>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</si>
  <si>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</si>
  <si>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</si>
  <si>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</si>
  <si>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</si>
  <si>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</si>
  <si>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</si>
  <si>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</si>
  <si>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</si>
  <si>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</si>
  <si>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</si>
  <si>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</si>
  <si>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</si>
  <si>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</si>
  <si>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</si>
  <si>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</si>
  <si>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</si>
  <si>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</si>
  <si>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</si>
  <si>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</si>
  <si>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</si>
  <si>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</si>
  <si>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</si>
  <si>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</si>
  <si>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</si>
  <si>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</si>
  <si>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</si>
  <si>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</si>
  <si>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</si>
  <si>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</si>
  <si>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</si>
  <si>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</si>
  <si>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</si>
  <si>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</si>
  <si>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</si>
  <si>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</si>
  <si>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</si>
  <si>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</si>
  <si>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</si>
  <si>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</si>
  <si>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</si>
  <si>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</si>
  <si>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</si>
  <si>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</si>
  <si>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</si>
  <si>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</si>
  <si>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</si>
  <si>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</si>
  <si>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</si>
  <si>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</si>
  <si>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</si>
  <si>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</si>
  <si>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</si>
  <si>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</si>
  <si>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</si>
  <si>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</si>
  <si>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</si>
  <si>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</si>
  <si>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</si>
  <si>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</si>
  <si>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</si>
  <si>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</si>
  <si>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</si>
  <si>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</si>
  <si>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</si>
  <si>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</si>
  <si>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</si>
  <si>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</si>
  <si>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</si>
  <si>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</si>
  <si>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</si>
  <si>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</si>
  <si>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</si>
  <si>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</si>
  <si>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</si>
  <si>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</si>
  <si>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</si>
  <si>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</si>
  <si>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</si>
  <si>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</si>
  <si>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</si>
  <si>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</si>
  <si>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</si>
  <si>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</si>
  <si>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</si>
  <si>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</si>
  <si>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</si>
  <si>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</si>
  <si>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</si>
  <si>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</si>
  <si>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</si>
  <si>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</si>
  <si>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</si>
  <si>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</si>
  <si>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</si>
  <si>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</si>
  <si>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</si>
  <si>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</si>
  <si>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</si>
  <si>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</si>
  <si>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</si>
  <si>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</si>
  <si>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</si>
  <si>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</si>
  <si>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</si>
  <si>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</si>
  <si>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</si>
  <si>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</si>
  <si>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</si>
  <si>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</si>
  <si>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</si>
  <si>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</si>
  <si>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</si>
  <si>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</si>
  <si>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</si>
  <si>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</si>
  <si>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</si>
  <si>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</si>
  <si>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</si>
  <si>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</si>
  <si>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</si>
  <si>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</si>
  <si>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</si>
  <si>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</si>
  <si>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</si>
  <si>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</si>
  <si>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</si>
  <si>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</si>
  <si>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</si>
  <si>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</si>
  <si>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</si>
  <si>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</si>
  <si>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</si>
  <si>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</si>
  <si>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</si>
  <si>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</si>
  <si>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</si>
  <si>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</si>
  <si>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</si>
  <si>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</si>
  <si>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</si>
  <si>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</si>
  <si>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</si>
  <si>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</si>
  <si>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</si>
  <si>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</si>
  <si>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</si>
  <si>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</si>
  <si>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</si>
  <si>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</si>
  <si>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</si>
  <si>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</si>
  <si>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</si>
  <si>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</si>
  <si>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</si>
  <si>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</si>
  <si>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</si>
  <si>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</si>
  <si>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</si>
  <si>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</si>
  <si>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</si>
  <si>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</si>
  <si>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</si>
  <si>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</si>
  <si>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</si>
  <si>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</si>
  <si>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</si>
  <si>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</si>
  <si>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</si>
  <si>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</si>
  <si>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</si>
  <si>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</si>
  <si>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</si>
  <si>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</si>
  <si>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</si>
  <si>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</si>
  <si>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</si>
  <si>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</si>
  <si>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</si>
  <si>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</si>
  <si>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</si>
  <si>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</si>
  <si>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</si>
  <si>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</si>
  <si>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</si>
  <si>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</si>
  <si>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</si>
  <si>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</si>
  <si>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</si>
  <si>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</si>
  <si>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</si>
  <si>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</si>
  <si>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</si>
  <si>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</si>
  <si>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</si>
  <si>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</si>
  <si>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</si>
  <si>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</si>
  <si>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</si>
  <si>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</si>
  <si>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</si>
  <si>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</si>
  <si>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</si>
  <si>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</si>
  <si>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</si>
  <si>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</si>
  <si>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</si>
  <si>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</si>
  <si>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</si>
  <si>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</si>
  <si>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</si>
  <si>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</si>
  <si>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</si>
  <si>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</si>
  <si>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</si>
  <si>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</si>
  <si>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</si>
  <si>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</si>
  <si>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</si>
  <si>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</si>
  <si>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</si>
  <si>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</si>
  <si>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</si>
  <si>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</si>
  <si>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</si>
  <si>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</si>
  <si>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</si>
  <si>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</si>
  <si>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</si>
  <si>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</si>
  <si>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</si>
  <si>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</si>
  <si>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</si>
  <si>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</si>
  <si>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</si>
  <si>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</si>
  <si>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</si>
  <si>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</si>
  <si>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</si>
  <si>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</si>
  <si>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</si>
  <si>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</si>
  <si>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</si>
  <si>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</si>
  <si>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</si>
  <si>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</si>
  <si>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</si>
  <si>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</si>
  <si>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</si>
  <si>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</si>
  <si>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</si>
  <si>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</si>
  <si>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</si>
  <si>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</si>
  <si>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</si>
  <si>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</si>
  <si>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</si>
  <si>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</si>
  <si>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</si>
  <si>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</si>
  <si>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</si>
  <si>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</si>
  <si>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</si>
  <si>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</si>
  <si>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</si>
  <si>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</si>
  <si>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</si>
  <si>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</si>
  <si>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</si>
  <si>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</si>
  <si>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</si>
  <si>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</si>
  <si>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</si>
  <si>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</si>
  <si>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</si>
  <si>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</si>
  <si>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</si>
  <si>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</si>
  <si>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</si>
  <si>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</si>
  <si>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</si>
  <si>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</si>
  <si>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</si>
  <si>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</si>
  <si>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</si>
  <si>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</si>
  <si>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</si>
  <si>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</si>
  <si>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</si>
  <si>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</si>
  <si>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</si>
  <si>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</si>
  <si>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</si>
  <si>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</si>
  <si>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</si>
  <si>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</si>
  <si>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</si>
  <si>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</si>
  <si>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</si>
  <si>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</si>
  <si>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</si>
  <si>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</si>
  <si>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</si>
  <si>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</si>
  <si>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</si>
  <si>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</si>
  <si>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</si>
  <si>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</si>
  <si>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</si>
  <si>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</si>
  <si>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</si>
  <si>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</si>
  <si>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</si>
  <si>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</si>
  <si>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</si>
  <si>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</si>
  <si>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</si>
  <si>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</si>
  <si>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</si>
  <si>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</si>
  <si>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</si>
  <si>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</si>
  <si>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</si>
  <si>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</si>
  <si>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</si>
  <si>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</si>
  <si>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</si>
  <si>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</si>
  <si>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</si>
  <si>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</si>
  <si>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</si>
  <si>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</si>
  <si>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</si>
  <si>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</si>
  <si>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</si>
  <si>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</si>
  <si>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</si>
  <si>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</si>
  <si>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</si>
  <si>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</si>
  <si>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</si>
  <si>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</si>
  <si>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</si>
  <si>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</si>
  <si>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</si>
  <si>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</si>
  <si>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</si>
  <si>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</si>
  <si>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</si>
  <si>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</si>
  <si>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</si>
  <si>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</si>
  <si>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</si>
  <si>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</si>
  <si>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</si>
  <si>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</si>
  <si>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</si>
  <si>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</si>
  <si>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</si>
  <si>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</si>
  <si>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</si>
  <si>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</si>
  <si>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</si>
  <si>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</si>
  <si>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</si>
  <si>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</si>
  <si>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</si>
  <si>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</si>
  <si>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</si>
  <si>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</si>
  <si>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</si>
  <si>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</si>
  <si>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</si>
  <si>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</si>
  <si>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</si>
  <si>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</si>
  <si>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</si>
  <si>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</si>
  <si>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</si>
  <si>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</si>
  <si>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</si>
  <si>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</si>
  <si>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</si>
  <si>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</si>
  <si>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</si>
  <si>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</si>
  <si>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</si>
  <si>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</si>
  <si>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</si>
  <si>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</si>
  <si>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</si>
  <si>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</si>
  <si>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</si>
  <si>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</si>
  <si>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</si>
  <si>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</si>
  <si>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</si>
  <si>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</si>
  <si>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</si>
  <si>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</si>
  <si>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</si>
  <si>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</si>
  <si>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</si>
  <si>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</si>
  <si>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</si>
  <si>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</si>
  <si>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</si>
  <si>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</si>
  <si>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</si>
  <si>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</si>
  <si>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</si>
  <si>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</si>
  <si>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</si>
  <si>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</si>
  <si>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</si>
  <si>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</si>
  <si>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</si>
  <si>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</si>
  <si>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</si>
  <si>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</si>
  <si>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</si>
  <si>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</si>
  <si>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</si>
  <si>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</si>
  <si>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</si>
  <si>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</si>
  <si>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</si>
  <si>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</si>
  <si>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</si>
  <si>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</si>
  <si>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</si>
  <si>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</si>
  <si>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</si>
  <si>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</si>
  <si>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</si>
  <si>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</si>
  <si>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</si>
  <si>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</si>
  <si>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</si>
  <si>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</si>
  <si>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</si>
  <si>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</si>
  <si>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</si>
  <si>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</si>
  <si>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</si>
  <si>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</si>
  <si>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</si>
  <si>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</si>
  <si>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</si>
  <si>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</si>
  <si>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</si>
  <si>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</si>
  <si>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</si>
  <si>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</si>
  <si>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</si>
  <si>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</si>
  <si>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</si>
  <si>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</si>
  <si>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</si>
  <si>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</si>
  <si>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</si>
  <si>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</si>
  <si>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</si>
  <si>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</si>
  <si>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</si>
  <si>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</si>
  <si>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</si>
  <si>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</si>
  <si>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</si>
  <si>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</si>
  <si>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</si>
  <si>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</si>
  <si>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</si>
  <si>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</si>
  <si>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</si>
  <si>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</si>
  <si>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</si>
  <si>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</si>
  <si>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</si>
  <si>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</si>
  <si>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</si>
  <si>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</si>
  <si>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</si>
  <si>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</si>
  <si>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</si>
  <si>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</si>
  <si>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</si>
  <si>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</si>
  <si>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</si>
  <si>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</si>
  <si>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</si>
  <si>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</si>
  <si>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</si>
  <si>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</si>
  <si>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</si>
  <si>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</si>
  <si>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</si>
  <si>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</si>
  <si>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</si>
  <si>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</si>
  <si>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</si>
  <si>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</si>
  <si>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</si>
  <si>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</si>
  <si>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</si>
  <si>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</si>
  <si>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</si>
  <si>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</si>
  <si>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</si>
  <si>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</si>
  <si>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</si>
  <si>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</si>
  <si>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</si>
  <si>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</si>
  <si>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</si>
  <si>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</si>
  <si>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</si>
  <si>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</si>
  <si>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</si>
  <si>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</si>
  <si>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</si>
  <si>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</si>
  <si>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</si>
  <si>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</si>
  <si>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</si>
  <si>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</si>
  <si>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</si>
  <si>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</si>
  <si>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</si>
  <si>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</si>
  <si>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</si>
  <si>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</si>
  <si>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</si>
  <si>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</si>
  <si>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</si>
  <si>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</si>
  <si>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</si>
  <si>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</si>
  <si>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</si>
  <si>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</si>
  <si>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</si>
  <si>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</si>
  <si>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</si>
  <si>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</si>
  <si>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</si>
  <si>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</si>
  <si>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</si>
  <si>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</si>
  <si>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</si>
  <si>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</si>
  <si>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</si>
  <si>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</si>
  <si>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</si>
  <si>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</si>
  <si>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</si>
  <si>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</si>
  <si>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</si>
  <si>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</si>
  <si>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</si>
  <si>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</si>
  <si>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</si>
  <si>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</si>
  <si>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</si>
  <si>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</si>
  <si>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</si>
  <si>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</si>
  <si>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</si>
  <si>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</si>
  <si>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</si>
  <si>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</si>
  <si>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</si>
  <si>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</si>
  <si>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</si>
  <si>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</si>
  <si>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</si>
  <si>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</si>
  <si>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</si>
  <si>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</si>
  <si>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</si>
  <si>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</si>
  <si>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</si>
  <si>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</si>
  <si>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</si>
  <si>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</si>
  <si>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</si>
  <si>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</si>
  <si>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</si>
  <si>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</si>
  <si>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</si>
  <si>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</si>
  <si>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</si>
  <si>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</si>
  <si>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</si>
  <si>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</si>
  <si>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</si>
  <si>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</si>
  <si>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</si>
  <si>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</si>
  <si>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</si>
  <si>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</si>
  <si>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</si>
  <si>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</si>
  <si>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</si>
  <si>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</si>
  <si>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</si>
  <si>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</si>
  <si>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</si>
  <si>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</si>
  <si>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</si>
  <si>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</si>
  <si>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</si>
  <si>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</si>
  <si>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</si>
  <si>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</si>
  <si>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</si>
  <si>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</si>
  <si>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</si>
  <si>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</si>
  <si>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</si>
  <si>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</si>
  <si>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</si>
  <si>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</si>
  <si>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</si>
  <si>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</si>
  <si>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</si>
  <si>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</si>
  <si>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</si>
  <si>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</si>
  <si>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</si>
  <si>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</si>
  <si>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</si>
  <si>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</si>
  <si>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</si>
  <si>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</si>
  <si>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</si>
  <si>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</si>
  <si>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</si>
  <si>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</si>
  <si>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</si>
  <si>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</si>
  <si>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</si>
  <si>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</si>
  <si>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</si>
  <si>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</si>
  <si>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</si>
  <si>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</si>
  <si>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</si>
  <si>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</si>
  <si>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</si>
  <si>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</si>
  <si>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</si>
  <si>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</si>
  <si>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</si>
  <si>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</si>
  <si>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</si>
  <si>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</si>
  <si>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</si>
  <si>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</si>
  <si>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</si>
  <si>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</si>
  <si>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</si>
  <si>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</si>
  <si>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</si>
  <si>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</si>
  <si>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</si>
  <si>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</si>
  <si>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</si>
  <si>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</si>
  <si>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</si>
  <si>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</si>
  <si>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</si>
  <si>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</si>
  <si>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</si>
  <si>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</si>
  <si>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</si>
  <si>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</si>
  <si>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</si>
  <si>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</si>
  <si>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</si>
  <si>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</si>
  <si>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</si>
  <si>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</si>
  <si>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</si>
  <si>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</si>
  <si>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</si>
  <si>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</si>
  <si>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</si>
  <si>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</si>
  <si>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</si>
  <si>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</si>
  <si>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</si>
  <si>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</si>
  <si>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</si>
  <si>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</si>
  <si>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</si>
  <si>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</si>
  <si>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</si>
  <si>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</si>
  <si>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</si>
  <si>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</si>
  <si>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</si>
  <si>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</si>
  <si>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</si>
  <si>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</si>
  <si>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</si>
  <si>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</si>
  <si>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</si>
  <si>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</si>
  <si>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</si>
  <si>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</si>
  <si>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</si>
  <si>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</si>
  <si>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</si>
  <si>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</si>
  <si>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</si>
  <si>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</si>
  <si>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</si>
  <si>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</si>
  <si>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</si>
  <si>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</si>
  <si>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</si>
  <si>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</si>
  <si>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</si>
  <si>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</si>
  <si>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</si>
  <si>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</si>
  <si>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</si>
  <si>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</si>
  <si>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</si>
  <si>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</si>
  <si>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</si>
  <si>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</si>
  <si>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</si>
  <si>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</si>
  <si>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</si>
  <si>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</si>
  <si>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</si>
  <si>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</si>
  <si>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</si>
  <si>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</si>
  <si>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</si>
  <si>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</si>
  <si>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</si>
  <si>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</si>
  <si>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</si>
  <si>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</si>
  <si>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</si>
  <si>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</si>
  <si>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</si>
  <si>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</si>
  <si>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</si>
  <si>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</si>
  <si>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</si>
  <si>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</si>
  <si>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</si>
  <si>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</si>
  <si>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</si>
  <si>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</si>
  <si>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</si>
  <si>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</si>
  <si>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</si>
  <si>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</si>
  <si>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</si>
  <si>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</si>
  <si>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</si>
  <si>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</si>
  <si>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</si>
  <si>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</si>
  <si>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</si>
  <si>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</si>
  <si>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</si>
  <si>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</si>
  <si>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</si>
  <si>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</si>
  <si>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</si>
  <si>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</si>
  <si>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</si>
  <si>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</si>
  <si>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</si>
  <si>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</si>
  <si>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</si>
  <si>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</si>
  <si>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</si>
  <si>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</si>
  <si>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</si>
  <si>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</si>
  <si>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</si>
  <si>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</si>
  <si>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</si>
  <si>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</si>
  <si>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</si>
  <si>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</si>
  <si>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</si>
  <si>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</si>
  <si>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</si>
  <si>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</si>
  <si>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</si>
  <si>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</si>
  <si>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</si>
  <si>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</si>
  <si>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</si>
  <si>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</si>
  <si>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</si>
  <si>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</si>
  <si>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</si>
  <si>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</si>
  <si>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</si>
  <si>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</si>
  <si>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</si>
  <si>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</si>
  <si>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</si>
  <si>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</si>
  <si>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</si>
  <si>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</si>
  <si>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</si>
  <si>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</si>
  <si>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</si>
  <si>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</si>
  <si>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</si>
  <si>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</si>
  <si>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</si>
  <si>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</si>
  <si>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</si>
  <si>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</si>
  <si>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</si>
  <si>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</si>
  <si>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</si>
  <si>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</si>
  <si>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</si>
  <si>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</si>
  <si>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</si>
  <si>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</si>
  <si>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</si>
  <si>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</si>
  <si>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</si>
  <si>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</si>
  <si>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</si>
  <si>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</si>
  <si>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</si>
  <si>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</si>
  <si>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</si>
  <si>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</si>
  <si>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</si>
  <si>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</si>
  <si>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</si>
  <si>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</si>
  <si>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</si>
  <si>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</si>
  <si>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</si>
  <si>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</si>
  <si>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</si>
  <si>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</si>
  <si>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</si>
  <si>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</si>
  <si>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</si>
  <si>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</si>
  <si>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</si>
  <si>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</si>
  <si>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</si>
  <si>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</si>
  <si>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</si>
  <si>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</si>
  <si>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</si>
  <si>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</si>
  <si>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</si>
  <si>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</si>
  <si>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</si>
  <si>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</si>
  <si>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</si>
  <si>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</si>
  <si>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</si>
  <si>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</si>
  <si>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</si>
  <si>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</si>
  <si>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</si>
  <si>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</si>
  <si>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</si>
  <si>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</si>
  <si>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</si>
  <si>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</si>
  <si>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</si>
  <si>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</si>
  <si>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</si>
  <si>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</si>
  <si>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</si>
  <si>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</si>
  <si>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</si>
  <si>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</si>
  <si>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</si>
  <si>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</si>
  <si>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</si>
  <si>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</si>
  <si>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</si>
  <si>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</si>
  <si>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</si>
  <si>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</si>
  <si>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</si>
  <si>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</si>
  <si>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</si>
  <si>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</si>
  <si>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</si>
  <si>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</si>
  <si>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</si>
  <si>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</si>
  <si>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</si>
  <si>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</si>
  <si>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</si>
  <si>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</si>
  <si>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</si>
  <si>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</si>
  <si>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</si>
  <si>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</si>
  <si>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</si>
  <si>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</si>
  <si>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</si>
  <si>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</si>
  <si>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</si>
  <si>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</si>
  <si>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</si>
  <si>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</si>
  <si>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</si>
  <si>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</si>
  <si>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</si>
  <si>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</si>
  <si>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</si>
  <si>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</si>
  <si>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</si>
  <si>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</si>
  <si>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</si>
  <si>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</si>
  <si>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</si>
  <si>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</si>
  <si>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</si>
  <si>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</si>
  <si>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</si>
  <si>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</si>
  <si>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</si>
  <si>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</si>
  <si>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</si>
  <si>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</si>
  <si>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</si>
  <si>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</si>
  <si>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</si>
  <si>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</si>
  <si>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</si>
  <si>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</si>
  <si>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</si>
  <si>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</si>
  <si>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</si>
  <si>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</si>
  <si>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</si>
  <si>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</si>
  <si>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</si>
  <si>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</si>
  <si>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</si>
  <si>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</si>
  <si>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</si>
  <si>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</si>
  <si>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</si>
  <si>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</si>
  <si>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</si>
  <si>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</si>
  <si>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</si>
  <si>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</si>
  <si>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</si>
  <si>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</si>
  <si>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</si>
  <si>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</si>
  <si>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</si>
  <si>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</si>
  <si>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</si>
  <si>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</si>
  <si>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</si>
  <si>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</si>
  <si>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</si>
  <si>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</si>
  <si>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</si>
  <si>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</si>
  <si>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</si>
  <si>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</si>
  <si>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</si>
  <si>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</si>
  <si>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</si>
  <si>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</si>
  <si>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</si>
  <si>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</si>
  <si>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</si>
  <si>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</si>
  <si>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</si>
  <si>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</si>
  <si>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</si>
  <si>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</si>
  <si>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</si>
  <si>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</si>
  <si>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</si>
  <si>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</si>
  <si>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</si>
  <si>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</si>
  <si>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</si>
  <si>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</si>
  <si>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</si>
  <si>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</si>
  <si>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</si>
  <si>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</si>
  <si>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</si>
  <si>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</si>
  <si>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</si>
  <si>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</si>
  <si>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</si>
  <si>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</si>
  <si>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</si>
  <si>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</si>
  <si>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</si>
  <si>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</si>
  <si>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</si>
  <si>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</si>
  <si>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</si>
  <si>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</si>
  <si>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</si>
  <si>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</si>
  <si>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</si>
  <si>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</si>
  <si>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</si>
  <si>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</si>
  <si>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</si>
  <si>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</si>
  <si>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</si>
  <si>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</si>
  <si>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</si>
  <si>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</si>
  <si>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</si>
  <si>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</si>
  <si>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</si>
  <si>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</si>
  <si>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</si>
  <si>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</si>
  <si>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</si>
  <si>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</si>
  <si>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</si>
  <si>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</si>
  <si>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</si>
  <si>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</si>
  <si>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</si>
  <si>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</si>
  <si>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</si>
  <si>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</si>
  <si>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</si>
  <si>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</si>
  <si>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</si>
  <si>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</si>
  <si>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</si>
  <si>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</si>
  <si>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</si>
  <si>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</si>
  <si>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</si>
  <si>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</si>
  <si>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</si>
  <si>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</si>
  <si>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</si>
  <si>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</si>
  <si>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</si>
  <si>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</si>
  <si>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</si>
  <si>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</si>
  <si>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</si>
  <si>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</si>
  <si>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</si>
  <si>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</si>
  <si>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</si>
  <si>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</si>
  <si>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</si>
  <si>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</si>
  <si>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</si>
  <si>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</si>
  <si>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</si>
  <si>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</si>
  <si>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</si>
  <si>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</si>
  <si>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</si>
  <si>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</si>
  <si>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</si>
  <si>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</si>
  <si>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</si>
  <si>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</si>
  <si>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</si>
  <si>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</si>
  <si>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</si>
  <si>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</si>
  <si>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</si>
  <si>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</si>
  <si>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</si>
  <si>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</si>
  <si>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</si>
  <si>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</si>
  <si>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</si>
  <si>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</si>
  <si>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</si>
  <si>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</si>
  <si>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</si>
  <si>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</si>
  <si>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</si>
  <si>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</si>
  <si>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</si>
  <si>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</si>
  <si>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</si>
  <si>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</si>
  <si>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</si>
  <si>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</si>
  <si>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</si>
  <si>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</si>
  <si>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</si>
  <si>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</si>
  <si>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</si>
  <si>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</si>
  <si>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</si>
  <si>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</si>
  <si>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</si>
  <si>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</si>
  <si>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</si>
  <si>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</si>
  <si>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</si>
  <si>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</si>
  <si>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</si>
  <si>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</si>
  <si>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</si>
  <si>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</si>
  <si>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</si>
  <si>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</si>
  <si>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</si>
  <si>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</si>
  <si>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</si>
  <si>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</si>
  <si>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</si>
  <si>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</si>
  <si>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</si>
  <si>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</si>
  <si>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</si>
  <si>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</si>
  <si>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</si>
  <si>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</si>
  <si>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</si>
  <si>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</si>
  <si>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</si>
  <si>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</si>
  <si>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</si>
  <si>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</si>
  <si>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</si>
  <si>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</si>
  <si>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</si>
  <si>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</si>
  <si>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</si>
  <si>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</si>
  <si>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</si>
  <si>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</si>
  <si>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</si>
  <si>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</si>
  <si>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</si>
  <si>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</si>
  <si>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</si>
  <si>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</si>
  <si>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</si>
  <si>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</si>
  <si>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</si>
  <si>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</si>
  <si>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</si>
  <si>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</si>
  <si>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</si>
  <si>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</si>
  <si>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</si>
  <si>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</si>
  <si>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</si>
  <si>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</si>
  <si>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</si>
  <si>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</si>
  <si>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</si>
  <si>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</si>
  <si>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</si>
  <si>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</si>
  <si>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</si>
  <si>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</si>
  <si>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</si>
  <si>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</si>
  <si>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</si>
  <si>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</si>
  <si>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</si>
  <si>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</si>
  <si>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</si>
  <si>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</si>
  <si>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</si>
  <si>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</si>
  <si>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</si>
  <si>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</si>
  <si>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</si>
  <si>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</si>
  <si>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</si>
  <si>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</si>
  <si>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</si>
  <si>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</si>
  <si>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</si>
  <si>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</si>
  <si>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</si>
  <si>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</si>
  <si>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</si>
  <si>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</si>
  <si>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</si>
  <si>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</si>
  <si>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</si>
  <si>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</si>
  <si>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</si>
  <si>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</si>
  <si>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</si>
  <si>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</si>
  <si>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</si>
  <si>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</si>
  <si>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</si>
  <si>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</si>
  <si>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</si>
  <si>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</si>
  <si>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</si>
  <si>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</si>
  <si>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</si>
  <si>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</si>
  <si>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</si>
  <si>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</si>
  <si>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</si>
  <si>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</si>
  <si>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</si>
  <si>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</si>
  <si>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</si>
  <si>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</si>
  <si>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</si>
  <si>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</si>
  <si>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</si>
  <si>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</si>
  <si>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</si>
  <si>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</si>
  <si>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</si>
  <si>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</si>
  <si>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</si>
  <si>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</si>
  <si>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</si>
  <si>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</si>
  <si>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</si>
  <si>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</si>
  <si>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</si>
  <si>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</si>
  <si>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</si>
  <si>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</si>
  <si>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</si>
  <si>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</si>
  <si>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</si>
  <si>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</si>
  <si>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</si>
  <si>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</si>
  <si>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</si>
  <si>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</si>
  <si>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</si>
  <si>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</si>
  <si>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</si>
  <si>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</si>
  <si>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</si>
  <si>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</si>
  <si>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</si>
  <si>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</si>
  <si>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</si>
  <si>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</si>
  <si>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</si>
  <si>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</si>
  <si>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</si>
  <si>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</si>
  <si>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</si>
  <si>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</si>
  <si>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</si>
  <si>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</si>
  <si>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</si>
  <si>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</si>
  <si>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</si>
  <si>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</si>
  <si>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</si>
  <si>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</si>
  <si>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</si>
  <si>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</si>
  <si>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</si>
  <si>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</si>
  <si>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</si>
  <si>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</si>
  <si>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</si>
  <si>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</si>
  <si>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</si>
  <si>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</si>
  <si>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</si>
  <si>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</si>
  <si>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</si>
  <si>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</si>
  <si>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</si>
  <si>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</si>
  <si>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</si>
  <si>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</si>
  <si>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</si>
  <si>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</si>
  <si>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</si>
  <si>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</si>
  <si>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</si>
  <si>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</si>
  <si>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</si>
  <si>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</si>
  <si>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</si>
  <si>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</si>
  <si>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</si>
  <si>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</si>
  <si>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</si>
  <si>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</si>
  <si>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</si>
  <si>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</si>
  <si>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</si>
  <si>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</si>
  <si>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</si>
  <si>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</si>
  <si>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</si>
  <si>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</si>
  <si>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</si>
  <si>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</si>
  <si>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</si>
  <si>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</si>
  <si>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</si>
  <si>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</si>
  <si>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</si>
  <si>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</si>
  <si>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</si>
  <si>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</si>
  <si>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</si>
  <si>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</si>
  <si>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</si>
  <si>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</si>
  <si>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</si>
  <si>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</si>
  <si>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</si>
  <si>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</si>
  <si>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</si>
  <si>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</si>
  <si>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</si>
  <si>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</si>
  <si>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</si>
  <si>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</si>
  <si>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</si>
  <si>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</si>
  <si>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</si>
  <si>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</si>
  <si>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</si>
  <si>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</si>
  <si>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</si>
  <si>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</si>
  <si>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</si>
  <si>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</si>
  <si>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</si>
  <si>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</si>
  <si>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</si>
  <si>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</si>
  <si>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</si>
  <si>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</si>
  <si>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</si>
  <si>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</si>
  <si>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</si>
  <si>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</si>
  <si>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</si>
  <si>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</si>
  <si>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</si>
  <si>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</si>
  <si>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</si>
  <si>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</si>
  <si>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</si>
  <si>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</si>
  <si>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</si>
  <si>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</si>
  <si>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</si>
  <si>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</si>
  <si>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</si>
  <si>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</si>
  <si>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</si>
  <si>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</si>
  <si>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</si>
  <si>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</si>
  <si>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</si>
  <si>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</si>
  <si>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</si>
  <si>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</si>
  <si>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</si>
  <si>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</si>
  <si>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</si>
  <si>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</si>
  <si>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</si>
  <si>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</si>
  <si>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</si>
  <si>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</si>
  <si>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</si>
  <si>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</si>
  <si>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</si>
  <si>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</si>
  <si>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</si>
  <si>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</si>
  <si>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</si>
  <si>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</si>
  <si>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</si>
  <si>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</si>
  <si>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</si>
  <si>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</si>
  <si>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</si>
  <si>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</si>
  <si>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</si>
  <si>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</si>
  <si>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</si>
  <si>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</si>
  <si>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</si>
  <si>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</si>
  <si>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</si>
  <si>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</si>
  <si>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</si>
  <si>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</si>
  <si>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</si>
  <si>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</si>
  <si>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</si>
  <si>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</si>
  <si>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</si>
  <si>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</si>
  <si>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</si>
  <si>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</si>
  <si>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</si>
  <si>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</si>
  <si>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</si>
  <si>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</si>
  <si>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</si>
  <si>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</si>
  <si>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</si>
  <si>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</si>
  <si>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</si>
  <si>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</si>
  <si>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</si>
  <si>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</si>
  <si>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</si>
  <si>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</si>
  <si>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</si>
  <si>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</si>
  <si>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</si>
  <si>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</si>
  <si>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</si>
  <si>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</si>
  <si>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</si>
  <si>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</si>
  <si>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</si>
  <si>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</si>
  <si>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</si>
  <si>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</si>
  <si>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</si>
  <si>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</si>
  <si>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</si>
  <si>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</si>
  <si>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</si>
  <si>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</si>
  <si>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</si>
  <si>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</si>
  <si>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</si>
  <si>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</si>
  <si>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</si>
  <si>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</si>
  <si>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</si>
  <si>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</si>
  <si>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</si>
  <si>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</si>
  <si>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</si>
  <si>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</si>
  <si>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</si>
  <si>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</si>
  <si>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</si>
  <si>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</si>
  <si>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</si>
  <si>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</si>
  <si>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</si>
  <si>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</si>
  <si>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</si>
  <si>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</si>
  <si>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</si>
  <si>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</si>
  <si>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</si>
  <si>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</si>
  <si>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</si>
  <si>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</si>
  <si>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</si>
  <si>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</si>
  <si>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</si>
  <si>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</si>
  <si>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</si>
  <si>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</si>
  <si>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</si>
  <si>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</si>
  <si>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</si>
  <si>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</si>
  <si>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</si>
  <si>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</si>
  <si>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</si>
  <si>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</si>
  <si>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</si>
  <si>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</si>
  <si>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</si>
  <si>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</si>
  <si>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</si>
  <si>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</si>
  <si>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</si>
  <si>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</si>
  <si>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</si>
  <si>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</si>
  <si>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</si>
  <si>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</si>
  <si>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</si>
  <si>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</si>
  <si>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</si>
  <si>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</si>
  <si>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</si>
  <si>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</si>
  <si>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</si>
  <si>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</si>
  <si>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</si>
  <si>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</si>
  <si>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</si>
  <si>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</si>
  <si>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</si>
  <si>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</si>
  <si>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</si>
  <si>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</si>
  <si>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</si>
  <si>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</si>
  <si>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</si>
  <si>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</si>
  <si>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</si>
  <si>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</si>
  <si>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</si>
  <si>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</si>
  <si>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</si>
  <si>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</si>
  <si>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</si>
  <si>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</si>
  <si>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</si>
  <si>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</si>
  <si>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</si>
  <si>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</si>
  <si>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</si>
  <si>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</si>
  <si>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</si>
  <si>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</si>
  <si>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</si>
  <si>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</si>
  <si>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</si>
  <si>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</si>
  <si>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</si>
  <si>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</si>
  <si>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</si>
  <si>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</si>
  <si>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</si>
  <si>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</si>
  <si>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</si>
  <si>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</si>
  <si>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</si>
  <si>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</si>
  <si>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</si>
  <si>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</si>
  <si>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</si>
  <si>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</si>
  <si>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</si>
  <si>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</si>
  <si>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</si>
  <si>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</si>
  <si>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</si>
  <si>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</si>
  <si>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</si>
  <si>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</si>
  <si>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</si>
  <si>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</si>
  <si>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</si>
  <si>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</si>
  <si>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</si>
  <si>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</si>
  <si>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</si>
  <si>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</si>
  <si>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</si>
  <si>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</si>
  <si>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</si>
  <si>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</si>
  <si>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</si>
  <si>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</si>
  <si>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</si>
  <si>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</si>
  <si>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</si>
  <si>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</si>
  <si>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</si>
  <si>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</si>
  <si>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</si>
  <si>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</si>
  <si>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</si>
  <si>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</si>
  <si>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</si>
  <si>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</si>
  <si>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</si>
  <si>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</si>
  <si>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</si>
  <si>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</si>
  <si>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</si>
  <si>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</si>
  <si>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</si>
  <si>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</si>
  <si>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</si>
  <si>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</si>
  <si>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</si>
  <si>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</si>
  <si>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</si>
  <si>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</si>
  <si>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</si>
  <si>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</si>
  <si>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</si>
  <si>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</si>
  <si>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</si>
  <si>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</si>
  <si>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</si>
  <si>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</si>
  <si>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</si>
  <si>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</si>
  <si>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</si>
  <si>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</si>
  <si>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</si>
  <si>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</si>
  <si>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</si>
  <si>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</si>
  <si>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</si>
  <si>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</si>
  <si>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</si>
  <si>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</si>
  <si>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</si>
  <si>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</si>
  <si>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</si>
  <si>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</si>
  <si>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</si>
  <si>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</si>
  <si>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</si>
  <si>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</si>
  <si>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</si>
  <si>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</si>
  <si>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</si>
  <si>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</si>
  <si>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</si>
  <si>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</si>
  <si>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</si>
  <si>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</si>
  <si>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</si>
  <si>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</si>
  <si>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</si>
  <si>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</si>
  <si>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</si>
  <si>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</si>
  <si>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</si>
  <si>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</si>
  <si>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</si>
  <si>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</si>
  <si>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</si>
  <si>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</si>
  <si>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</si>
  <si>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</si>
  <si>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</si>
  <si>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</si>
  <si>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</si>
  <si>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</si>
  <si>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</si>
  <si>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</si>
  <si>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</si>
  <si>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</si>
  <si>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</si>
  <si>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</si>
  <si>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</si>
  <si>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</si>
  <si>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</si>
  <si>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</si>
  <si>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</si>
  <si>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</si>
  <si>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</si>
  <si>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</si>
  <si>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</si>
  <si>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</si>
  <si>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</si>
  <si>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</si>
  <si>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</si>
  <si>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</si>
  <si>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</si>
  <si>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</si>
  <si>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</si>
  <si>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</si>
  <si>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</si>
  <si>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</si>
  <si>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</si>
  <si>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</si>
  <si>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</si>
  <si>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</si>
  <si>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</si>
  <si>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</si>
  <si>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</si>
  <si>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</si>
  <si>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</si>
  <si>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</si>
  <si>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</si>
  <si>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</si>
  <si>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</si>
  <si>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</si>
  <si>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</si>
  <si>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</si>
  <si>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</si>
  <si>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</si>
  <si>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</si>
  <si>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</si>
  <si>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</si>
  <si>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</si>
  <si>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</si>
  <si>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</si>
  <si>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</si>
  <si>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</si>
  <si>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</si>
  <si>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</si>
  <si>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</si>
  <si>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</si>
  <si>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</si>
  <si>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</si>
  <si>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</si>
  <si>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</si>
  <si>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</si>
  <si>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</si>
  <si>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</si>
  <si>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</si>
  <si>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</si>
  <si>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</si>
  <si>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</si>
  <si>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</si>
  <si>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</si>
  <si>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</si>
  <si>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</si>
  <si>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</si>
  <si>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</si>
  <si>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</si>
  <si>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</si>
  <si>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</si>
  <si>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</si>
  <si>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</si>
  <si>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</si>
  <si>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</si>
  <si>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</si>
  <si>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</si>
  <si>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</si>
  <si>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</si>
  <si>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</si>
  <si>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</si>
  <si>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</si>
  <si>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</si>
  <si>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</si>
  <si>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</si>
  <si>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</si>
  <si>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</si>
  <si>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</si>
  <si>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</si>
  <si>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</si>
  <si>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</si>
  <si>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</si>
  <si>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</si>
  <si>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</si>
  <si>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</si>
  <si>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</si>
  <si>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</si>
  <si>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</si>
  <si>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</si>
  <si>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</si>
  <si>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</si>
  <si>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</si>
  <si>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</si>
  <si>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</si>
  <si>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</si>
  <si>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</si>
  <si>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</si>
  <si>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</si>
  <si>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</si>
  <si>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</si>
  <si>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</si>
  <si>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</si>
  <si>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</si>
  <si>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</si>
  <si>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</si>
  <si>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</si>
  <si>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</si>
  <si>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</si>
  <si>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</si>
  <si>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</si>
  <si>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</si>
  <si>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</si>
  <si>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</si>
  <si>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</si>
  <si>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</si>
  <si>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</si>
  <si>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</si>
  <si>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</si>
  <si>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</si>
  <si>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</si>
  <si>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</si>
  <si>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</si>
  <si>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</si>
  <si>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</si>
  <si>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</si>
  <si>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</si>
  <si>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</si>
  <si>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</si>
  <si>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</si>
  <si>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</si>
  <si>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</si>
  <si>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</si>
  <si>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</si>
  <si>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</si>
  <si>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</si>
  <si>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</si>
  <si>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</si>
  <si>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</si>
  <si>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</si>
  <si>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</si>
  <si>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</si>
  <si>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</si>
  <si>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</si>
  <si>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</si>
  <si>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</si>
  <si>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</si>
  <si>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</si>
  <si>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</si>
  <si>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</si>
  <si>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</si>
  <si>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</si>
  <si>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</si>
  <si>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</si>
  <si>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</si>
  <si>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</si>
  <si>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</si>
  <si>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</si>
  <si>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</si>
  <si>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</si>
  <si>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</si>
  <si>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</si>
  <si>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</si>
  <si>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</si>
  <si>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</si>
  <si>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</si>
  <si>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</si>
  <si>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</si>
  <si>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</si>
  <si>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</si>
  <si>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</si>
  <si>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</si>
  <si>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</si>
  <si>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</si>
  <si>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</si>
  <si>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</si>
  <si>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</si>
  <si>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</si>
  <si>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</si>
  <si>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</si>
  <si>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</si>
  <si>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</si>
  <si>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</si>
  <si>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</si>
  <si>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</si>
  <si>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</si>
  <si>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</si>
  <si>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</si>
  <si>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</si>
  <si>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</si>
  <si>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</si>
  <si>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</si>
  <si>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</si>
  <si>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</si>
  <si>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</si>
  <si>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</si>
  <si>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</si>
  <si>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</si>
  <si>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</si>
  <si>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</si>
  <si>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</si>
  <si>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</si>
  <si>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</si>
  <si>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</si>
  <si>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</si>
  <si>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</si>
  <si>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</si>
  <si>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</si>
  <si>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</si>
  <si>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</si>
  <si>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</si>
  <si>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</si>
  <si>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</si>
  <si>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</si>
  <si>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</si>
  <si>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</si>
  <si>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</si>
  <si>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</si>
  <si>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</si>
  <si>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</si>
  <si>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</si>
  <si>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</si>
  <si>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</si>
  <si>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</si>
  <si>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</si>
  <si>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</si>
  <si>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</si>
  <si>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</si>
  <si>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</si>
  <si>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</si>
  <si>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</si>
  <si>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</si>
  <si>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</si>
  <si>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</si>
  <si>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</si>
  <si>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</si>
  <si>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</si>
  <si>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</si>
  <si>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</si>
  <si>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</si>
  <si>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</si>
  <si>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</si>
  <si>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</si>
  <si>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</si>
  <si>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</si>
  <si>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</si>
  <si>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</si>
  <si>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</si>
  <si>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</si>
  <si>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</si>
  <si>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</si>
  <si>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</si>
  <si>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</si>
  <si>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</si>
  <si>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</si>
  <si>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</si>
  <si>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</si>
  <si>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</si>
  <si>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</si>
  <si>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</si>
  <si>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</si>
  <si>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</si>
  <si>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</si>
  <si>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</si>
  <si>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</si>
  <si>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</si>
  <si>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</si>
  <si>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</si>
  <si>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</si>
  <si>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</si>
  <si>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</si>
  <si>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</si>
  <si>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</si>
  <si>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</si>
  <si>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</si>
  <si>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</si>
  <si>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</si>
  <si>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</si>
  <si>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</si>
  <si>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</si>
  <si>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</si>
  <si>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</si>
  <si>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</si>
  <si>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</si>
  <si>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</si>
  <si>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</si>
  <si>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</si>
  <si>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</si>
  <si>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</si>
  <si>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</si>
  <si>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</si>
  <si>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</si>
  <si>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</si>
  <si>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</si>
  <si>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</si>
  <si>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</si>
  <si>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</si>
  <si>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</si>
  <si>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</si>
  <si>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</si>
  <si>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</si>
  <si>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</si>
  <si>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</si>
  <si>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</si>
  <si>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</si>
  <si>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</si>
  <si>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</si>
  <si>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</si>
  <si>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</si>
  <si>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</si>
  <si>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</si>
  <si>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</si>
  <si>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</si>
  <si>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</si>
  <si>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</si>
  <si>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</si>
  <si>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</si>
  <si>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</si>
  <si>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</si>
  <si>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</si>
  <si>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</si>
  <si>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</si>
  <si>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</si>
  <si>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</si>
  <si>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</si>
  <si>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</si>
  <si>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</si>
  <si>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</si>
  <si>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</si>
  <si>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</si>
  <si>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</si>
  <si>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</si>
  <si>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</si>
  <si>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</si>
  <si>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</si>
  <si>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</si>
  <si>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</si>
  <si>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</si>
  <si>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</si>
  <si>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</si>
  <si>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</si>
  <si>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</si>
  <si>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</si>
  <si>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</si>
  <si>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</si>
  <si>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</si>
  <si>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</si>
  <si>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</si>
  <si>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</si>
  <si>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</si>
  <si>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</si>
  <si>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</si>
  <si>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</si>
  <si>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</si>
  <si>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</si>
  <si>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</si>
  <si>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</si>
  <si>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</si>
  <si>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</si>
  <si>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</si>
  <si>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</si>
  <si>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</si>
  <si>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</si>
  <si>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</si>
  <si>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</si>
  <si>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</si>
  <si>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</si>
  <si>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</si>
  <si>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</si>
  <si>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</si>
  <si>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</si>
  <si>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</si>
  <si>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</si>
  <si>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</si>
  <si>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</si>
  <si>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</si>
  <si>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</si>
  <si>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</si>
  <si>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</si>
  <si>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</si>
  <si>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</si>
  <si>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</si>
  <si>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</si>
  <si>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</si>
  <si>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</si>
  <si>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</si>
  <si>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</si>
  <si>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</si>
  <si>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</si>
  <si>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</si>
  <si>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</si>
  <si>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</si>
  <si>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</si>
  <si>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</si>
  <si>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</si>
  <si>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</si>
  <si>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</si>
  <si>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</si>
  <si>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</si>
  <si>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</si>
  <si>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</si>
  <si>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</si>
  <si>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</si>
  <si>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</si>
  <si>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</si>
  <si>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</si>
  <si>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</si>
  <si>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</si>
  <si>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</si>
  <si>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</si>
  <si>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</si>
  <si>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</si>
  <si>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</si>
  <si>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</si>
  <si>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</si>
  <si>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</si>
  <si>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</si>
  <si>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</si>
  <si>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</si>
  <si>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</si>
  <si>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</si>
  <si>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</si>
  <si>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</si>
  <si>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</si>
  <si>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</si>
  <si>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</si>
  <si>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</si>
  <si>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</si>
  <si>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</si>
  <si>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</si>
  <si>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</si>
  <si>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</si>
  <si>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</si>
  <si>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</si>
  <si>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</si>
  <si>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</si>
  <si>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</si>
  <si>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</si>
  <si>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</si>
  <si>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</si>
  <si>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</si>
  <si>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</si>
  <si>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</si>
  <si>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</si>
  <si>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</si>
  <si>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</si>
  <si>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</si>
  <si>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</si>
  <si>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</si>
  <si>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</si>
  <si>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</si>
  <si>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</si>
  <si>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</si>
  <si>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</si>
  <si>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</si>
  <si>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</si>
  <si>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</si>
  <si>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</si>
  <si>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</si>
  <si>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</si>
  <si>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</si>
  <si>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</si>
  <si>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</si>
  <si>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</si>
  <si>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</si>
  <si>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</si>
  <si>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</si>
  <si>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</si>
  <si>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</si>
  <si>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</si>
  <si>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</si>
  <si>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</si>
  <si>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</si>
  <si>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</si>
  <si>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</si>
  <si>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</si>
  <si>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</si>
  <si>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</si>
  <si>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</si>
  <si>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</si>
  <si>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</si>
  <si>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</si>
  <si>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</si>
  <si>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</si>
  <si>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</si>
  <si>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</si>
  <si>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</si>
  <si>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</si>
  <si>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</si>
  <si>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</si>
  <si>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</si>
  <si>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</si>
  <si>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</si>
  <si>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</si>
  <si>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</si>
  <si>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</si>
  <si>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</si>
  <si>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</si>
  <si>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</si>
  <si>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</si>
  <si>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</si>
  <si>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</si>
  <si>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</si>
  <si>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</si>
  <si>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</si>
  <si>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</si>
  <si>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</si>
  <si>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</si>
  <si>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</si>
  <si>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</si>
  <si>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</si>
  <si>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</si>
  <si>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</si>
  <si>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</si>
  <si>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</si>
  <si>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</si>
  <si>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</si>
  <si>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</si>
  <si>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</si>
  <si>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</si>
  <si>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</si>
  <si>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</si>
  <si>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</si>
  <si>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</si>
  <si>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</si>
  <si>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</si>
  <si>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</si>
  <si>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</si>
  <si>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</si>
  <si>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</si>
  <si>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</si>
  <si>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</si>
  <si>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</si>
  <si>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</si>
  <si>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</si>
  <si>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</si>
  <si>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</si>
  <si>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</si>
  <si>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</si>
  <si>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</si>
  <si>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</si>
  <si>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</si>
  <si>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</si>
  <si>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</si>
  <si>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</si>
  <si>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</si>
  <si>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</si>
  <si>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</si>
  <si>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</si>
  <si>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</si>
  <si>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</si>
  <si>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</si>
  <si>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</si>
  <si>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</si>
  <si>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</si>
  <si>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</si>
  <si>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</si>
  <si>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</si>
  <si>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</si>
  <si>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</si>
  <si>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</si>
  <si>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</si>
  <si>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</si>
  <si>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</si>
  <si>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</si>
  <si>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</si>
  <si>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</si>
  <si>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</si>
  <si>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</si>
  <si>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</si>
  <si>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</si>
  <si>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</si>
  <si>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</si>
  <si>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</si>
  <si>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</si>
  <si>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</si>
  <si>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</si>
  <si>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</si>
  <si>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</si>
  <si>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</si>
  <si>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</si>
  <si>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</si>
  <si>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</si>
  <si>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</si>
  <si>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</si>
  <si>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</si>
  <si>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</si>
  <si>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</si>
  <si>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</si>
  <si>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</si>
  <si>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</si>
  <si>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</si>
  <si>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</si>
  <si>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</si>
  <si>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</si>
  <si>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</si>
  <si>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</si>
  <si>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</si>
  <si>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</si>
  <si>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</si>
  <si>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</si>
  <si>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</si>
  <si>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</si>
  <si>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</si>
  <si>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</si>
  <si>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</si>
  <si>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</si>
  <si>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</si>
  <si>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</si>
  <si>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</si>
  <si>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</si>
  <si>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</si>
  <si>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</si>
  <si>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</si>
  <si>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</si>
  <si>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</si>
  <si>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</si>
  <si>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</si>
  <si>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</si>
  <si>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</si>
  <si>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</si>
  <si>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</si>
  <si>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</si>
  <si>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</si>
  <si>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</si>
  <si>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</si>
  <si>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</si>
  <si>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</si>
  <si>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</si>
  <si>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</si>
  <si>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</si>
  <si>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</si>
  <si>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</si>
  <si>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</si>
  <si>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</si>
  <si>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</si>
  <si>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</si>
  <si>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</si>
  <si>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</si>
  <si>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</si>
  <si>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</si>
  <si>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</si>
  <si>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</si>
  <si>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</si>
  <si>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</si>
  <si>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</si>
  <si>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</si>
  <si>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</si>
  <si>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</si>
  <si>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</si>
  <si>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</si>
  <si>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</si>
  <si>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</si>
  <si>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</si>
  <si>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</si>
  <si>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</si>
  <si>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</si>
  <si>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</si>
  <si>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</si>
  <si>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</si>
  <si>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</si>
  <si>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</si>
  <si>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</si>
  <si>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</si>
  <si>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</si>
  <si>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</si>
  <si>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</si>
  <si>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</si>
  <si>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</si>
  <si>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</si>
  <si>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</si>
  <si>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</si>
  <si>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</si>
  <si>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</si>
  <si>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</si>
  <si>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</si>
  <si>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</si>
  <si>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</si>
  <si>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</si>
  <si>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</si>
  <si>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</si>
  <si>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</si>
  <si>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</si>
  <si>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</si>
  <si>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</si>
  <si>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</si>
  <si>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</si>
  <si>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</si>
  <si>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</si>
  <si>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</si>
  <si>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</si>
  <si>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</si>
  <si>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</si>
  <si>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</si>
  <si>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</si>
  <si>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</si>
  <si>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</si>
  <si>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</si>
  <si>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</si>
  <si>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</si>
  <si>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</si>
  <si>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</si>
  <si>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</si>
  <si>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</si>
  <si>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</si>
  <si>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</si>
  <si>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</si>
  <si>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</si>
  <si>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</si>
  <si>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</si>
  <si>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</si>
  <si>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</si>
  <si>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</si>
  <si>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</si>
  <si>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</si>
  <si>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</si>
  <si>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</si>
  <si>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</si>
  <si>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</si>
  <si>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</si>
  <si>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</si>
  <si>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</si>
  <si>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</si>
  <si>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</si>
  <si>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</si>
  <si>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</si>
  <si>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</si>
  <si>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</si>
  <si>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</si>
  <si>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</si>
  <si>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</si>
  <si>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</si>
  <si>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</si>
  <si>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</si>
  <si>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</si>
  <si>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</si>
  <si>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</si>
  <si>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</si>
  <si>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</si>
  <si>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</si>
  <si>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</si>
  <si>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</si>
  <si>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</si>
  <si>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</si>
  <si>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</si>
  <si>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</si>
  <si>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</si>
  <si>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</si>
  <si>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</si>
  <si>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</si>
  <si>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</si>
  <si>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</si>
  <si>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</si>
  <si>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</si>
  <si>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</si>
  <si>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</si>
  <si>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</si>
  <si>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</si>
  <si>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</si>
  <si>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</si>
  <si>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</si>
  <si>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</si>
  <si>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</si>
  <si>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</si>
  <si>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</si>
  <si>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</si>
  <si>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</si>
  <si>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</si>
  <si>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</si>
  <si>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</si>
  <si>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</si>
  <si>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</si>
  <si>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</si>
  <si>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</si>
  <si>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</si>
  <si>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</si>
  <si>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</si>
  <si>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</si>
  <si>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</si>
  <si>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</si>
  <si>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</si>
  <si>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</si>
  <si>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</si>
  <si>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</si>
  <si>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</si>
  <si>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</si>
  <si>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</si>
  <si>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</si>
  <si>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</si>
  <si>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</si>
  <si>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</si>
  <si>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</si>
  <si>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</si>
  <si>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</si>
  <si>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</si>
  <si>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</si>
  <si>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</si>
  <si>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</si>
  <si>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</si>
  <si>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</si>
  <si>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</si>
  <si>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</si>
  <si>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</si>
  <si>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</si>
  <si>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</si>
  <si>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</si>
  <si>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</si>
  <si>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</si>
  <si>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</si>
  <si>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</si>
  <si>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</si>
  <si>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</si>
  <si>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</si>
  <si>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</si>
  <si>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</si>
  <si>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</si>
  <si>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</si>
  <si>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</si>
  <si>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</si>
  <si>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</si>
  <si>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</si>
  <si>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</si>
  <si>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</si>
  <si>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</si>
  <si>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</si>
  <si>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</si>
  <si>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</si>
  <si>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</si>
  <si>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</si>
  <si>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</si>
  <si>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</si>
  <si>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</si>
  <si>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</si>
  <si>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</si>
  <si>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</si>
  <si>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</si>
  <si>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</si>
  <si>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</si>
  <si>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</si>
  <si>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</si>
  <si>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</si>
  <si>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</si>
  <si>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</si>
  <si>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</si>
  <si>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</si>
  <si>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</si>
  <si>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</si>
  <si>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</si>
  <si>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</si>
  <si>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</si>
  <si>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</si>
  <si>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</si>
  <si>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</si>
  <si>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</si>
  <si>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</si>
  <si>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</si>
  <si>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</si>
  <si>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</si>
  <si>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</si>
  <si>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</si>
  <si>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</si>
  <si>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</si>
  <si>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</si>
  <si>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</si>
  <si>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</si>
  <si>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</si>
  <si>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</si>
  <si>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</si>
  <si>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</si>
  <si>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</si>
  <si>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</si>
  <si>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</si>
  <si>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</si>
  <si>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</si>
  <si>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</si>
  <si>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</si>
  <si>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</si>
  <si>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</si>
  <si>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</si>
  <si>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</si>
  <si>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</si>
  <si>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</si>
  <si>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</si>
  <si>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</si>
  <si>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</si>
  <si>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</si>
  <si>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</si>
  <si>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</si>
  <si>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</si>
  <si>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</si>
  <si>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</si>
  <si>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</si>
  <si>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</si>
  <si>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</si>
  <si>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</si>
  <si>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</si>
  <si>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</si>
  <si>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</si>
  <si>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</si>
  <si>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</si>
  <si>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</si>
  <si>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</si>
  <si>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</si>
  <si>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</si>
  <si>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</si>
  <si>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</si>
  <si>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</si>
  <si>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</si>
  <si>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</si>
  <si>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</si>
  <si>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</si>
  <si>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</si>
  <si>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</si>
  <si>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</si>
  <si>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</si>
  <si>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</si>
  <si>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</si>
  <si>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</si>
  <si>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</si>
  <si>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</si>
  <si>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</si>
  <si>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</si>
  <si>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</si>
  <si>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</si>
  <si>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</si>
  <si>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</si>
  <si>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</si>
  <si>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</si>
  <si>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</si>
  <si>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</si>
  <si>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</si>
  <si>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</si>
  <si>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</si>
  <si>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</si>
  <si>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</si>
  <si>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</si>
  <si>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</si>
  <si>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</si>
  <si>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</si>
  <si>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</si>
  <si>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</si>
  <si>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</si>
  <si>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</si>
  <si>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</si>
  <si>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</si>
  <si>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</si>
  <si>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</si>
  <si>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</si>
  <si>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</si>
  <si>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</si>
  <si>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</si>
  <si>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</si>
  <si>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</si>
  <si>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</si>
  <si>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</si>
  <si>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</si>
  <si>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</si>
  <si>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</si>
  <si>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</si>
  <si>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</si>
  <si>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</si>
  <si>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</si>
  <si>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</si>
  <si>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</si>
  <si>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</si>
  <si>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</si>
  <si>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</si>
  <si>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</si>
  <si>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</si>
  <si>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</si>
  <si>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</si>
  <si>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</si>
  <si>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</si>
  <si>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</si>
  <si>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</si>
  <si>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</si>
  <si>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</si>
  <si>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</si>
  <si>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</si>
  <si>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</si>
  <si>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</si>
  <si>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</si>
  <si>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</si>
  <si>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</si>
  <si>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</si>
  <si>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</si>
  <si>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</si>
  <si>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</si>
  <si>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</si>
  <si>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</si>
  <si>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</si>
  <si>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</si>
  <si>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</si>
  <si>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</si>
  <si>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</si>
  <si>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</si>
  <si>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</si>
  <si>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</si>
  <si>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</si>
  <si>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</si>
  <si>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</si>
  <si>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</si>
  <si>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</si>
  <si>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</si>
  <si>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</si>
  <si>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</si>
  <si>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</si>
  <si>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</si>
  <si>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</si>
  <si>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</si>
  <si>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</si>
  <si>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</si>
  <si>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</si>
  <si>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</si>
  <si>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</si>
  <si>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</si>
  <si>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</si>
  <si>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</si>
  <si>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</si>
  <si>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</si>
  <si>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</si>
  <si>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</si>
  <si>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</si>
  <si>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</si>
  <si>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</si>
  <si>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</si>
  <si>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</si>
  <si>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</si>
  <si>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</si>
  <si>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</si>
  <si>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</si>
  <si>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</si>
  <si>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</si>
  <si>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</si>
  <si>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</si>
  <si>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</si>
  <si>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</si>
  <si>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</si>
  <si>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</si>
  <si>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</si>
  <si>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</si>
  <si>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</si>
  <si>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</si>
  <si>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</si>
  <si>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</si>
  <si>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</si>
  <si>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</si>
  <si>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</si>
  <si>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</si>
  <si>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</si>
  <si>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</si>
  <si>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</si>
  <si>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</si>
  <si>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</si>
  <si>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</si>
  <si>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</si>
  <si>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</si>
  <si>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</si>
  <si>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</si>
  <si>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</si>
  <si>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</si>
  <si>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</si>
  <si>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</si>
  <si>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</si>
  <si>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</si>
  <si>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</si>
  <si>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</si>
  <si>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</si>
  <si>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</si>
  <si>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</si>
  <si>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</si>
  <si>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</si>
  <si>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</si>
  <si>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</si>
  <si>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</si>
  <si>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</si>
  <si>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</si>
  <si>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</si>
  <si>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</si>
  <si>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</si>
  <si>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</si>
  <si>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</si>
  <si>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</si>
  <si>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</si>
  <si>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</si>
  <si>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</si>
  <si>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</si>
  <si>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</si>
  <si>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</si>
  <si>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</si>
  <si>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</si>
  <si>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</si>
  <si>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</si>
  <si>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</si>
  <si>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</si>
  <si>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</si>
  <si>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</si>
  <si>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</si>
  <si>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</si>
  <si>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</si>
  <si>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</si>
  <si>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</si>
  <si>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</si>
  <si>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</si>
  <si>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</si>
  <si>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</si>
  <si>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</si>
  <si>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</si>
  <si>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</si>
  <si>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</si>
  <si>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</si>
  <si>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</si>
  <si>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</si>
  <si>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</si>
  <si>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</si>
  <si>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</si>
  <si>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</si>
  <si>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</si>
  <si>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</si>
  <si>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</si>
  <si>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</si>
  <si>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</si>
  <si>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</si>
  <si>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</si>
  <si>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</si>
  <si>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</si>
  <si>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</si>
  <si>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</si>
  <si>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</si>
  <si>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</si>
  <si>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</si>
  <si>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</si>
  <si>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</si>
  <si>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</si>
  <si>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</si>
  <si>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</si>
  <si>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</si>
  <si>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</si>
  <si>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</si>
  <si>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</si>
  <si>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</si>
  <si>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</si>
  <si>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</si>
  <si>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</si>
  <si>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</si>
  <si>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</si>
  <si>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</si>
  <si>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</si>
  <si>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</si>
  <si>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</si>
  <si>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</si>
  <si>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</si>
  <si>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</si>
  <si>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</si>
  <si>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</si>
  <si>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</si>
  <si>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</si>
  <si>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</si>
  <si>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</si>
  <si>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</si>
  <si>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</si>
  <si>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</si>
  <si>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</si>
  <si>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</si>
  <si>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</si>
  <si>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</si>
  <si>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</si>
  <si>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</si>
  <si>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</si>
  <si>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</si>
  <si>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</si>
  <si>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</si>
  <si>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</si>
  <si>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</si>
  <si>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</si>
  <si>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</si>
  <si>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</si>
  <si>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</si>
  <si>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</si>
  <si>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</si>
  <si>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</si>
  <si>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</si>
  <si>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</si>
  <si>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</si>
  <si>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</si>
  <si>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</si>
  <si>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</si>
  <si>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</si>
  <si>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</si>
  <si>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</si>
  <si>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</si>
  <si>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</si>
  <si>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</si>
  <si>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</si>
  <si>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</si>
  <si>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</si>
  <si>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</si>
  <si>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</si>
  <si>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</si>
  <si>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</si>
  <si>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</si>
  <si>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</si>
  <si>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</si>
  <si>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</si>
  <si>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</si>
  <si>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</si>
  <si>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</si>
  <si>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</si>
  <si>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</si>
  <si>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</si>
  <si>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</si>
  <si>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</si>
  <si>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</si>
  <si>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</si>
  <si>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</si>
  <si>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</si>
  <si>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</si>
  <si>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</si>
  <si>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</si>
  <si>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</si>
  <si>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</si>
  <si>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</si>
  <si>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</si>
  <si>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</si>
  <si>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</si>
  <si>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</si>
  <si>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</si>
  <si>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</si>
  <si>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</si>
  <si>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</si>
  <si>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</si>
  <si>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</si>
  <si>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</si>
  <si>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</si>
  <si>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</si>
  <si>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</si>
  <si>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</si>
  <si>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</si>
  <si>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</si>
  <si>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</si>
  <si>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</si>
  <si>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</si>
  <si>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</si>
  <si>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</si>
  <si>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</si>
  <si>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</si>
  <si>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</si>
  <si>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</si>
  <si>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</si>
  <si>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</si>
  <si>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</si>
  <si>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</si>
  <si>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</si>
  <si>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</si>
  <si>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</si>
  <si>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</si>
  <si>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</si>
  <si>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</si>
  <si>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</si>
  <si>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</si>
  <si>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</si>
  <si>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</si>
  <si>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</si>
  <si>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</si>
  <si>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</si>
  <si>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</si>
  <si>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</si>
  <si>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</si>
  <si>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</si>
  <si>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</si>
  <si>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</si>
  <si>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</si>
  <si>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</si>
  <si>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</si>
  <si>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</si>
  <si>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</si>
  <si>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</si>
  <si>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</si>
  <si>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</si>
  <si>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</si>
  <si>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</si>
  <si>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</si>
  <si>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</si>
  <si>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</si>
  <si>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</si>
  <si>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</si>
  <si>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</si>
  <si>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</si>
  <si>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</si>
  <si>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</si>
  <si>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</si>
  <si>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</si>
  <si>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</si>
  <si>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</si>
  <si>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</si>
  <si>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</si>
  <si>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</si>
  <si>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</si>
  <si>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</si>
  <si>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</si>
  <si>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</si>
  <si>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</si>
  <si>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</si>
  <si>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</si>
  <si>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</si>
  <si>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</si>
  <si>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</si>
  <si>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</si>
  <si>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</si>
  <si>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</si>
  <si>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</si>
  <si>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</si>
  <si>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</si>
  <si>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</si>
  <si>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</si>
  <si>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</si>
  <si>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</si>
  <si>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</si>
  <si>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</si>
  <si>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</si>
  <si>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</si>
  <si>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</si>
  <si>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</si>
  <si>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</si>
  <si>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</si>
  <si>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</si>
  <si>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</si>
  <si>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</si>
  <si>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</si>
  <si>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</si>
  <si>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</si>
  <si>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</si>
  <si>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</si>
  <si>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</si>
  <si>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</si>
  <si>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</si>
  <si>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</si>
  <si>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</si>
  <si>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</si>
  <si>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</si>
  <si>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</si>
  <si>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</si>
  <si>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</si>
  <si>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</si>
  <si>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</si>
  <si>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</si>
  <si>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</si>
  <si>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</si>
  <si>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</si>
  <si>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</si>
  <si>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</si>
  <si>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</si>
  <si>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</si>
  <si>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</si>
  <si>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</si>
  <si>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</si>
  <si>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</si>
  <si>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</si>
  <si>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</si>
  <si>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</si>
  <si>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</si>
  <si>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</si>
  <si>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</si>
  <si>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</si>
  <si>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</si>
  <si>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</si>
  <si>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</si>
  <si>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</si>
  <si>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</si>
  <si>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</si>
  <si>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</si>
  <si>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</si>
  <si>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</si>
  <si>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</si>
  <si>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</si>
  <si>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</si>
  <si>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</si>
  <si>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</si>
  <si>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</si>
  <si>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</si>
  <si>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</si>
  <si>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</si>
  <si>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</si>
  <si>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</si>
  <si>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</si>
  <si>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</si>
  <si>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</si>
  <si>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</si>
  <si>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</si>
  <si>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</si>
  <si>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</si>
  <si>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</si>
  <si>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</si>
  <si>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</si>
  <si>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</si>
  <si>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</si>
  <si>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</si>
  <si>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</si>
  <si>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</si>
  <si>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</si>
  <si>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</si>
  <si>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</si>
  <si>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</si>
  <si>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</si>
  <si>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</si>
  <si>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</si>
  <si>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</si>
  <si>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</si>
  <si>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</si>
  <si>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</si>
  <si>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</si>
  <si>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</si>
  <si>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</si>
  <si>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</si>
  <si>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</si>
  <si>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</si>
  <si>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</si>
  <si>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</si>
  <si>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</si>
  <si>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</si>
  <si>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</si>
  <si>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</si>
  <si>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</si>
  <si>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</si>
  <si>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</si>
  <si>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</si>
  <si>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</si>
  <si>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</si>
  <si>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</si>
  <si>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</si>
  <si>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</si>
  <si>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</si>
  <si>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</si>
  <si>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</si>
  <si>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</si>
  <si>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</si>
  <si>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</si>
  <si>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</si>
  <si>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</si>
  <si>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</si>
  <si>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</si>
  <si>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</si>
  <si>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</si>
  <si>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</si>
  <si>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</si>
  <si>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</si>
  <si>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</si>
  <si>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</si>
  <si>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</si>
  <si>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</si>
  <si>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</si>
  <si>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</si>
  <si>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</si>
  <si>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</si>
  <si>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</si>
  <si>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</si>
  <si>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</si>
  <si>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</si>
  <si>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</si>
  <si>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</si>
  <si>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</si>
  <si>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</si>
  <si>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</si>
  <si>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</si>
  <si>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</si>
  <si>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</si>
  <si>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</si>
  <si>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</si>
  <si>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</si>
  <si>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</si>
  <si>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</si>
  <si>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</si>
  <si>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</si>
  <si>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</si>
  <si>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</si>
  <si>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</si>
  <si>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</si>
  <si>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</si>
  <si>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</si>
  <si>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</si>
  <si>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</si>
  <si>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</si>
  <si>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</si>
  <si>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</si>
  <si>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</si>
  <si>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</si>
  <si>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</si>
  <si>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</si>
  <si>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</si>
  <si>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</si>
  <si>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</si>
  <si>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</si>
  <si>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</si>
  <si>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</si>
  <si>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</si>
  <si>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</si>
  <si>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</si>
  <si>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</si>
  <si>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</si>
  <si>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</si>
  <si>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</si>
  <si>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</si>
  <si>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</si>
  <si>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</si>
  <si>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</si>
  <si>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</si>
  <si>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</si>
  <si>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</si>
  <si>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</si>
  <si>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</si>
  <si>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</si>
  <si>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</si>
  <si>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</si>
  <si>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</si>
  <si>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</si>
  <si>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</si>
  <si>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</si>
  <si>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</si>
  <si>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</si>
  <si>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</si>
  <si>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</si>
  <si>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</si>
  <si>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</si>
  <si>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</si>
  <si>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</si>
  <si>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</si>
  <si>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</si>
  <si>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</si>
  <si>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</si>
  <si>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</si>
  <si>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</si>
  <si>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</si>
  <si>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</si>
  <si>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</si>
  <si>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</si>
  <si>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</si>
  <si>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</si>
  <si>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</si>
  <si>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</si>
  <si>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</si>
  <si>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</si>
  <si>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</si>
  <si>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</si>
  <si>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</si>
  <si>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</si>
  <si>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</si>
  <si>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</si>
  <si>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</si>
  <si>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</si>
  <si>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</si>
  <si>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</si>
  <si>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</si>
  <si>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</si>
  <si>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</si>
  <si>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</si>
  <si>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</si>
  <si>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</si>
  <si>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</si>
  <si>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</si>
  <si>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</si>
  <si>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</si>
  <si>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</si>
  <si>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</si>
  <si>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</si>
  <si>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</si>
  <si>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</si>
  <si>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</si>
  <si>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</si>
  <si>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</si>
  <si>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</si>
  <si>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</si>
  <si>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</si>
  <si>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</si>
  <si>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</si>
  <si>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</si>
  <si>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</si>
  <si>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</si>
  <si>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</si>
  <si>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</si>
  <si>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</si>
  <si>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</si>
  <si>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</si>
  <si>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</si>
  <si>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</si>
  <si>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</si>
  <si>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</si>
  <si>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</si>
  <si>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</si>
  <si>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</si>
  <si>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</si>
  <si>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</si>
  <si>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</si>
  <si>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</si>
  <si>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</si>
  <si>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</si>
  <si>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</si>
  <si>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</si>
  <si>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</si>
  <si>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</si>
  <si>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</si>
  <si>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</si>
  <si>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</si>
  <si>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</si>
  <si>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</si>
  <si>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</si>
  <si>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</si>
  <si>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</si>
  <si>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</si>
  <si>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</si>
  <si>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</si>
  <si>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</si>
  <si>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</si>
  <si>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</si>
  <si>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</si>
  <si>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</si>
  <si>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</si>
  <si>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</si>
  <si>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</si>
  <si>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</si>
  <si>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</si>
  <si>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</si>
  <si>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</si>
  <si>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</si>
  <si>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</si>
  <si>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</si>
  <si>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</si>
  <si>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</si>
  <si>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</si>
  <si>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</si>
  <si>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</si>
  <si>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</si>
  <si>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</si>
  <si>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</si>
  <si>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</si>
  <si>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</si>
  <si>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</si>
  <si>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</si>
  <si>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</si>
  <si>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</si>
  <si>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</si>
  <si>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</si>
  <si>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</si>
  <si>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</si>
  <si>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</si>
  <si>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</si>
  <si>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</si>
  <si>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</si>
  <si>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</si>
  <si>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</si>
  <si>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</si>
  <si>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</si>
  <si>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</si>
  <si>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</si>
  <si>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</si>
  <si>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</si>
  <si>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</si>
  <si>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</si>
  <si>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</si>
  <si>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</si>
  <si>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</si>
  <si>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</si>
  <si>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</si>
  <si>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</si>
  <si>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</si>
  <si>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</si>
  <si>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</si>
  <si>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</si>
  <si>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</si>
  <si>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</si>
  <si>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</si>
  <si>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</si>
  <si>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</si>
  <si>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</si>
  <si>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</si>
  <si>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</si>
  <si>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</si>
  <si>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</si>
  <si>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</si>
  <si>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</si>
  <si>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</si>
  <si>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</si>
  <si>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</si>
  <si>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</si>
  <si>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</si>
  <si>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</si>
  <si>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</si>
  <si>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</si>
  <si>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</si>
  <si>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</si>
  <si>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</si>
  <si>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</si>
  <si>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</si>
  <si>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</si>
  <si>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</si>
  <si>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</si>
  <si>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</si>
  <si>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</si>
  <si>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</si>
  <si>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</si>
  <si>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</si>
  <si>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</si>
  <si>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</si>
  <si>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</si>
  <si>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</si>
  <si>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</si>
  <si>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</si>
  <si>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</si>
  <si>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</si>
  <si>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</si>
  <si>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</si>
  <si>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</si>
  <si>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</si>
  <si>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</si>
  <si>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</si>
  <si>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</si>
  <si>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</si>
  <si>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</si>
  <si>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</si>
  <si>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</si>
  <si>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</si>
  <si>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</si>
  <si>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</si>
  <si>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</si>
  <si>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</si>
  <si>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</si>
  <si>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</si>
  <si>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</si>
  <si>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</si>
  <si>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</si>
  <si>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</si>
  <si>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</si>
  <si>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</si>
  <si>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</si>
  <si>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</si>
  <si>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</si>
  <si>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</si>
  <si>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</si>
  <si>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</si>
  <si>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</si>
  <si>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</si>
  <si>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</si>
  <si>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</si>
  <si>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</si>
  <si>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</si>
  <si>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</si>
  <si>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</si>
  <si>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</si>
  <si>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</si>
  <si>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</si>
  <si>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</si>
  <si>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</si>
  <si>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</si>
  <si>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</si>
  <si>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</si>
  <si>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</si>
  <si>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</si>
  <si>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</si>
  <si>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</si>
  <si>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</si>
  <si>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</si>
  <si>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</si>
  <si>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</si>
  <si>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</si>
  <si>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</si>
  <si>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</si>
  <si>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</si>
  <si>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</si>
  <si>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</si>
  <si>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</si>
  <si>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</si>
  <si>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</si>
  <si>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</si>
  <si>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</si>
  <si>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</si>
  <si>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</si>
  <si>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</si>
  <si>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</si>
  <si>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</si>
  <si>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</si>
  <si>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</si>
  <si>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</si>
  <si>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</si>
  <si>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</si>
  <si>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</si>
  <si>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</si>
  <si>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</si>
  <si>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</si>
  <si>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</si>
  <si>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</si>
  <si>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</si>
  <si>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</si>
  <si>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</si>
  <si>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</si>
  <si>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</si>
  <si>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</si>
  <si>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</si>
  <si>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</si>
  <si>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</si>
  <si>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</si>
  <si>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</si>
  <si>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</si>
  <si>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</si>
  <si>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</si>
  <si>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</si>
  <si>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</si>
  <si>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</si>
  <si>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</si>
  <si>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</si>
  <si>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</si>
  <si>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</si>
  <si>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</si>
  <si>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</si>
  <si>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</si>
  <si>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</si>
  <si>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</si>
  <si>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</si>
  <si>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</si>
  <si>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</si>
  <si>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</si>
  <si>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</si>
  <si>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</si>
  <si>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</si>
  <si>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</si>
  <si>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</si>
  <si>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</si>
  <si>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</si>
  <si>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</si>
  <si>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</si>
  <si>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</si>
  <si>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</si>
  <si>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</si>
  <si>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</si>
  <si>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</si>
  <si>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</si>
  <si>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</si>
  <si>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</si>
  <si>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</si>
  <si>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</si>
  <si>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</si>
  <si>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</si>
  <si>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</si>
  <si>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</si>
  <si>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</si>
  <si>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</si>
  <si>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</si>
  <si>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</si>
  <si>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</si>
  <si>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</si>
  <si>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</si>
  <si>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</si>
  <si>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</si>
  <si>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</si>
  <si>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</si>
  <si>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</si>
  <si>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</si>
  <si>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</si>
  <si>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</si>
  <si>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</si>
  <si>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</si>
  <si>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</si>
  <si>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</si>
  <si>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</si>
  <si>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</si>
  <si>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</si>
  <si>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</si>
  <si>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</si>
  <si>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</si>
  <si>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</si>
  <si>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</si>
  <si>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</si>
  <si>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</si>
  <si>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</si>
  <si>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</si>
  <si>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</si>
  <si>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</si>
  <si>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</si>
  <si>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</si>
  <si>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</si>
  <si>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</si>
  <si>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</si>
  <si>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</si>
  <si>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</si>
  <si>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</si>
  <si>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</si>
  <si>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</si>
  <si>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</si>
  <si>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</si>
  <si>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</si>
  <si>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</si>
  <si>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</si>
  <si>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</si>
  <si>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</si>
  <si>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</si>
  <si>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</si>
  <si>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</si>
  <si>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</si>
  <si>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</si>
  <si>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</si>
  <si>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</si>
  <si>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</si>
  <si>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</si>
  <si>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</si>
  <si>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</si>
  <si>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</si>
  <si>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</si>
  <si>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</si>
  <si>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</si>
  <si>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</si>
  <si>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</si>
  <si>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</si>
  <si>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</si>
  <si>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</si>
  <si>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</si>
  <si>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</si>
  <si>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</si>
  <si>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</si>
  <si>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</si>
  <si>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</si>
  <si>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</si>
  <si>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</si>
  <si>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</si>
  <si>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</si>
  <si>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</si>
  <si>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</si>
  <si>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</si>
  <si>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</si>
  <si>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</si>
  <si>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</si>
  <si>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</si>
  <si>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</si>
  <si>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</si>
  <si>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</si>
  <si>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</si>
  <si>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</si>
  <si>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</si>
  <si>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</si>
  <si>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</si>
  <si>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</si>
  <si>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</si>
  <si>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</si>
  <si>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</si>
  <si>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</si>
  <si>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</si>
  <si>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</si>
  <si>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</si>
  <si>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</si>
  <si>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</si>
  <si>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</si>
  <si>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</si>
  <si>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</si>
  <si>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</si>
  <si>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</si>
  <si>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</si>
  <si>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</si>
  <si>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</si>
  <si>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</si>
  <si>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</si>
  <si>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</si>
  <si>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</si>
  <si>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</si>
  <si>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</si>
  <si>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</si>
  <si>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</si>
  <si>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</si>
  <si>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</si>
  <si>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</si>
  <si>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</si>
  <si>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</si>
  <si>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</si>
  <si>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</si>
  <si>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</si>
  <si>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</si>
  <si>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</si>
  <si>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</si>
  <si>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</si>
  <si>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</si>
  <si>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</si>
  <si>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</si>
  <si>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</si>
  <si>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</si>
  <si>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</si>
  <si>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</si>
  <si>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</si>
  <si>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</si>
  <si>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</si>
  <si>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</si>
  <si>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</si>
  <si>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</si>
  <si>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</si>
  <si>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</si>
  <si>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</si>
  <si>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</si>
  <si>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</si>
  <si>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</si>
  <si>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</si>
  <si>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</si>
  <si>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</si>
  <si>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</si>
  <si>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</si>
  <si>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</si>
  <si>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</si>
  <si>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</si>
  <si>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</si>
  <si>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</si>
  <si>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</si>
  <si>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</si>
  <si>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</si>
  <si>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</si>
  <si>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</si>
  <si>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</si>
  <si>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</si>
  <si>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</si>
  <si>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</si>
  <si>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</si>
  <si>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</si>
  <si>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</si>
  <si>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</si>
  <si>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</si>
  <si>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</si>
  <si>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</si>
  <si>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</si>
  <si>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</si>
  <si>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</si>
  <si>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</si>
  <si>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</si>
  <si>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</si>
  <si>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</si>
  <si>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</si>
  <si>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</si>
  <si>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</si>
  <si>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</si>
  <si>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</si>
  <si>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</si>
  <si>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</si>
  <si>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</si>
  <si>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</si>
  <si>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</si>
  <si>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</si>
  <si>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</si>
  <si>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</si>
  <si>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</si>
  <si>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</si>
  <si>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</si>
  <si>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</si>
  <si>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</si>
  <si>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</si>
  <si>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</si>
  <si>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</si>
  <si>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</si>
  <si>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</si>
  <si>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</si>
  <si>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</si>
  <si>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</si>
  <si>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</si>
  <si>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</si>
  <si>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</si>
  <si>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</si>
  <si>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</si>
  <si>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</si>
  <si>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</si>
  <si>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</si>
  <si>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</si>
  <si>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</si>
  <si>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</si>
  <si>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</si>
  <si>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</si>
  <si>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</si>
  <si>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</si>
  <si>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</si>
  <si>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</si>
  <si>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</si>
  <si>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</si>
  <si>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</si>
  <si>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</si>
  <si>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</si>
  <si>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</si>
  <si>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</si>
  <si>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</si>
  <si>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</si>
  <si>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</si>
  <si>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</si>
  <si>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</si>
  <si>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</si>
  <si>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</si>
  <si>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</si>
  <si>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</si>
  <si>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</si>
  <si>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</si>
  <si>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</si>
  <si>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</si>
  <si>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</si>
  <si>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</si>
  <si>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</si>
  <si>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</si>
  <si>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</si>
  <si>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</si>
  <si>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</si>
  <si>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</si>
  <si>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</si>
  <si>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</si>
  <si>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</si>
  <si>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</si>
  <si>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</si>
  <si>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</si>
  <si>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</si>
  <si>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</si>
  <si>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</si>
  <si>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</si>
  <si>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</si>
  <si>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</si>
  <si>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</si>
  <si>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</si>
  <si>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</si>
  <si>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</si>
  <si>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</si>
  <si>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</si>
  <si>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</si>
  <si>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</si>
  <si>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</si>
  <si>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</si>
  <si>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</si>
  <si>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</si>
  <si>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</si>
  <si>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</si>
  <si>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</si>
  <si>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</si>
  <si>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</si>
  <si>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</si>
  <si>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</si>
  <si>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</si>
  <si>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</si>
  <si>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</si>
  <si>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</si>
  <si>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</si>
  <si>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</si>
  <si>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</si>
  <si>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</si>
  <si>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</si>
  <si>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</si>
  <si>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</si>
  <si>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</si>
  <si>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</si>
  <si>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</si>
  <si>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</si>
  <si>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</si>
  <si>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</si>
  <si>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</si>
  <si>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</si>
  <si>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</si>
  <si>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</si>
  <si>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</si>
  <si>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</si>
  <si>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</si>
  <si>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</si>
  <si>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</si>
  <si>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</si>
  <si>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</si>
  <si>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</si>
  <si>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</si>
  <si>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</si>
  <si>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</si>
  <si>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</si>
  <si>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</si>
  <si>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</si>
  <si>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</si>
  <si>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</si>
  <si>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</si>
  <si>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</si>
  <si>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</si>
  <si>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</si>
  <si>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</si>
  <si>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</si>
  <si>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</si>
  <si>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</si>
  <si>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</si>
  <si>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</si>
  <si>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</si>
  <si>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</si>
  <si>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</si>
  <si>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</si>
  <si>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</si>
  <si>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</si>
  <si>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</si>
  <si>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</si>
  <si>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</si>
  <si>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</si>
  <si>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</si>
  <si>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</si>
  <si>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</si>
  <si>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</si>
  <si>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</si>
  <si>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</si>
  <si>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</si>
  <si>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</si>
  <si>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</si>
  <si>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</si>
  <si>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</si>
  <si>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</si>
  <si>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</si>
  <si>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</si>
  <si>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</si>
  <si>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</si>
  <si>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</si>
  <si>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</si>
  <si>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</si>
  <si>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</si>
  <si>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</si>
  <si>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</si>
  <si>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</si>
  <si>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</si>
  <si>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</si>
  <si>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</si>
  <si>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</si>
  <si>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</si>
  <si>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</si>
  <si>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</si>
  <si>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</si>
  <si>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</si>
  <si>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</si>
  <si>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</si>
  <si>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</si>
  <si>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</si>
  <si>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</si>
  <si>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</si>
  <si>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</si>
  <si>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</si>
  <si>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</si>
  <si>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</si>
  <si>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</si>
  <si>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</si>
  <si>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</si>
  <si>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</si>
  <si>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</si>
  <si>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</si>
  <si>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</si>
  <si>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</si>
  <si>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</si>
  <si>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</si>
  <si>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</si>
  <si>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</si>
  <si>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</si>
  <si>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</si>
  <si>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</si>
  <si>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</si>
  <si>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</si>
  <si>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</si>
  <si>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</si>
  <si>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</si>
  <si>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</si>
  <si>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</si>
  <si>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</si>
  <si>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</si>
  <si>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</si>
  <si>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</si>
  <si>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</si>
  <si>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</si>
  <si>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</si>
  <si>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</si>
  <si>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</si>
  <si>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</si>
  <si>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</si>
  <si>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</si>
  <si>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</si>
  <si>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</si>
  <si>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</si>
  <si>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</si>
  <si>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</si>
  <si>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</si>
  <si>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</si>
  <si>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</si>
  <si>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</si>
  <si>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</si>
  <si>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</si>
  <si>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</si>
  <si>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</si>
  <si>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</si>
  <si>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</si>
  <si>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</si>
  <si>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</si>
  <si>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</si>
  <si>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</si>
  <si>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</si>
  <si>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</si>
  <si>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</si>
  <si>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</si>
  <si>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</si>
  <si>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</si>
  <si>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</si>
  <si>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</si>
  <si>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</si>
  <si>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</si>
  <si>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</si>
  <si>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</si>
  <si>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</si>
  <si>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</si>
  <si>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</si>
  <si>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</si>
  <si>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</si>
  <si>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</si>
  <si>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</si>
  <si>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</si>
  <si>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</si>
  <si>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</si>
  <si>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</si>
  <si>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</si>
  <si>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</si>
  <si>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</si>
  <si>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</si>
  <si>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</si>
  <si>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</si>
  <si>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</si>
  <si>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</si>
  <si>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</si>
  <si>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</si>
  <si>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</si>
  <si>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</si>
  <si>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</si>
  <si>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</si>
  <si>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</si>
  <si>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</si>
  <si>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</si>
  <si>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</si>
  <si>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</si>
  <si>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</si>
  <si>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</si>
  <si>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</si>
  <si>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</si>
  <si>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</si>
  <si>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</si>
  <si>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</si>
  <si>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</si>
  <si>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</si>
  <si>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</si>
  <si>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</si>
  <si>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</si>
  <si>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</si>
  <si>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</si>
  <si>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</si>
  <si>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</si>
  <si>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</si>
  <si>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</si>
  <si>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</si>
  <si>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</si>
  <si>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</si>
  <si>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</si>
  <si>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</si>
  <si>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</si>
  <si>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</si>
  <si>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</si>
  <si>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</si>
  <si>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</si>
  <si>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</si>
  <si>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</si>
  <si>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</si>
  <si>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</si>
  <si>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</si>
  <si>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</si>
  <si>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</si>
  <si>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</si>
  <si>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</si>
  <si>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</si>
  <si>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</si>
  <si>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</si>
  <si>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</si>
  <si>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</si>
  <si>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</si>
  <si>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</si>
  <si>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</si>
  <si>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</si>
  <si>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</si>
  <si>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</si>
  <si>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</si>
  <si>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</si>
  <si>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</si>
  <si>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</si>
  <si>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</si>
  <si>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</si>
  <si>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</si>
  <si>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</si>
  <si>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</si>
  <si>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</si>
  <si>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</si>
  <si>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</si>
  <si>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</si>
  <si>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</si>
  <si>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</si>
  <si>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</si>
  <si>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</si>
  <si>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</si>
  <si>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</si>
  <si>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</si>
  <si>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</si>
  <si>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</si>
  <si>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</si>
  <si>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</si>
  <si>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</si>
  <si>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</si>
  <si>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</si>
  <si>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</si>
  <si>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</si>
  <si>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</si>
  <si>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</si>
  <si>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</si>
  <si>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</si>
  <si>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</si>
  <si>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</si>
  <si>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</si>
  <si>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</si>
  <si>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</si>
  <si>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</si>
  <si>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</si>
  <si>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</si>
  <si>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</si>
  <si>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</si>
  <si>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</si>
  <si>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</si>
  <si>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</si>
  <si>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</si>
  <si>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</si>
  <si>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</si>
  <si>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</si>
  <si>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</si>
  <si>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</si>
  <si>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</si>
  <si>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</si>
  <si>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</si>
  <si>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</si>
  <si>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</si>
  <si>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</si>
  <si>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</si>
  <si>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</si>
  <si>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</si>
  <si>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</si>
  <si>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</si>
  <si>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</si>
  <si>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</si>
  <si>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</si>
  <si>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</si>
  <si>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</si>
  <si>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</si>
  <si>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</si>
  <si>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</si>
  <si>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</si>
  <si>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</si>
  <si>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</si>
  <si>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</si>
  <si>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</si>
  <si>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</si>
  <si>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</si>
  <si>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</si>
  <si>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</si>
  <si>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</si>
  <si>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</si>
  <si>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</si>
  <si>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</si>
  <si>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</si>
  <si>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</si>
  <si>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</si>
  <si>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</si>
  <si>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</si>
  <si>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</si>
  <si>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</si>
  <si>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</si>
  <si>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</si>
  <si>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</si>
  <si>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</si>
  <si>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</si>
  <si>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</si>
  <si>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</si>
  <si>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</si>
  <si>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</si>
  <si>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</si>
  <si>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</si>
  <si>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</si>
  <si>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</si>
  <si>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</si>
  <si>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</si>
  <si>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</si>
  <si>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</si>
  <si>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</si>
  <si>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</si>
  <si>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</si>
  <si>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</si>
  <si>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</si>
  <si>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</si>
  <si>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</si>
  <si>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</si>
  <si>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</si>
  <si>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</si>
  <si>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</si>
  <si>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</si>
  <si>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</si>
  <si>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</si>
  <si>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</si>
  <si>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</si>
  <si>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</si>
  <si>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</si>
  <si>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</si>
  <si>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</si>
  <si>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</si>
  <si>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</si>
  <si>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</si>
  <si>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</si>
  <si>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</si>
  <si>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</si>
  <si>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</si>
  <si>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</si>
  <si>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</si>
  <si>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</si>
  <si>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</si>
  <si>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</si>
  <si>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</si>
  <si>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</si>
  <si>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</si>
  <si>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</si>
  <si>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</si>
  <si>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</si>
  <si>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</si>
  <si>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</si>
  <si>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</si>
  <si>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</si>
  <si>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</si>
  <si>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</si>
  <si>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</si>
  <si>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</si>
  <si>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</si>
  <si>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</si>
  <si>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</si>
  <si>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</si>
  <si>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</si>
  <si>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</si>
  <si>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</si>
  <si>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</si>
  <si>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</si>
  <si>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</si>
  <si>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</si>
  <si>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</si>
  <si>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</si>
  <si>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</si>
  <si>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</si>
  <si>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</si>
  <si>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</si>
  <si>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</si>
  <si>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</si>
  <si>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</si>
  <si>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</si>
  <si>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</si>
  <si>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</si>
  <si>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</si>
  <si>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</si>
  <si>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</si>
  <si>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</si>
  <si>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</si>
  <si>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</si>
  <si>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</si>
  <si>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</si>
  <si>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</si>
  <si>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</si>
  <si>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</si>
  <si>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</si>
  <si>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</si>
  <si>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</si>
  <si>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</si>
  <si>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</si>
  <si>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</si>
  <si>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</si>
  <si>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</si>
  <si>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</si>
  <si>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</si>
  <si>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</si>
  <si>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</si>
  <si>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</si>
  <si>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</si>
  <si>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</si>
  <si>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</si>
  <si>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</si>
  <si>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</si>
  <si>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</si>
  <si>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</si>
  <si>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</si>
  <si>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</si>
  <si>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</si>
  <si>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</si>
  <si>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</si>
  <si>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</si>
  <si>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</si>
  <si>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</si>
  <si>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</si>
  <si>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</si>
  <si>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</si>
  <si>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</si>
  <si>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</si>
  <si>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</si>
  <si>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</si>
  <si>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</si>
  <si>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</si>
  <si>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</si>
  <si>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</si>
  <si>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</si>
  <si>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</si>
  <si>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</si>
  <si>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</si>
  <si>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</si>
  <si>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</si>
  <si>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</si>
  <si>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</si>
  <si>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</si>
  <si>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</si>
  <si>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</si>
  <si>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</si>
  <si>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</si>
  <si>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</si>
  <si>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</si>
  <si>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</si>
  <si>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</si>
  <si>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</si>
  <si>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</si>
  <si>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</si>
  <si>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</si>
  <si>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</si>
  <si>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</si>
  <si>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</si>
  <si>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</si>
  <si>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</si>
  <si>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</si>
  <si>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</si>
  <si>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</si>
  <si>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</si>
  <si>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</si>
  <si>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</si>
  <si>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</si>
  <si>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</si>
  <si>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</si>
  <si>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</si>
  <si>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</si>
  <si>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</si>
  <si>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</si>
  <si>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</si>
  <si>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</si>
  <si>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</si>
  <si>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</si>
  <si>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</si>
  <si>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</si>
  <si>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</si>
  <si>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</si>
  <si>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</si>
  <si>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</si>
  <si>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</si>
  <si>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</si>
  <si>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</si>
  <si>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</si>
  <si>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</si>
  <si>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</si>
  <si>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</si>
  <si>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</si>
  <si>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</si>
  <si>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</si>
  <si>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</si>
  <si>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</si>
  <si>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</si>
  <si>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</si>
  <si>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</si>
  <si>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</si>
  <si>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</si>
  <si>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</si>
  <si>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</si>
  <si>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</si>
  <si>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</si>
  <si>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</si>
  <si>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</si>
  <si>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</si>
  <si>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</si>
  <si>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</si>
  <si>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</si>
  <si>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</si>
  <si>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</si>
  <si>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</si>
  <si>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</si>
  <si>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</si>
  <si>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</si>
  <si>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</si>
  <si>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</si>
  <si>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</si>
  <si>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</si>
  <si>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</si>
  <si>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</si>
  <si>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</si>
  <si>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</si>
  <si>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</si>
  <si>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</si>
  <si>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</si>
  <si>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</si>
  <si>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</si>
  <si>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</si>
  <si>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</si>
  <si>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</si>
  <si>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</si>
  <si>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</si>
  <si>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</si>
  <si>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</si>
  <si>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</si>
  <si>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</si>
  <si>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</si>
  <si>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</si>
  <si>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</si>
  <si>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</si>
  <si>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</si>
  <si>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</si>
  <si>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</si>
  <si>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</si>
  <si>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</si>
  <si>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</si>
  <si>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</si>
  <si>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</si>
  <si>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</si>
  <si>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</si>
  <si>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</si>
  <si>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</si>
  <si>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</si>
  <si>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</si>
  <si>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</si>
  <si>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</si>
  <si>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</si>
  <si>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</si>
  <si>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</si>
  <si>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</si>
  <si>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</si>
  <si>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</si>
  <si>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</si>
  <si>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</si>
  <si>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</si>
  <si>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</si>
  <si>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</si>
  <si>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</si>
  <si>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</si>
  <si>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</si>
  <si>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</si>
  <si>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</si>
  <si>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</si>
  <si>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</si>
  <si>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</si>
  <si>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</si>
  <si>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</si>
  <si>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</si>
  <si>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</si>
  <si>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</si>
  <si>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</si>
  <si>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</si>
  <si>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</si>
  <si>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</si>
  <si>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</si>
  <si>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</si>
  <si>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</si>
  <si>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</si>
  <si>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</si>
  <si>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</si>
  <si>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</si>
  <si>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</si>
  <si>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</si>
  <si>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</si>
  <si>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</si>
  <si>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</si>
  <si>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</si>
  <si>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</si>
  <si>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</si>
  <si>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</si>
  <si>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</si>
  <si>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</si>
  <si>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</si>
  <si>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</si>
  <si>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</si>
  <si>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</si>
  <si>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</si>
  <si>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</si>
  <si>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</si>
  <si>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</si>
  <si>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</si>
  <si>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</si>
  <si>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</si>
  <si>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</si>
  <si>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</si>
  <si>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</si>
  <si>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</si>
  <si>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</si>
  <si>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</si>
  <si>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</si>
  <si>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</si>
  <si>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</si>
  <si>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</si>
  <si>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</si>
  <si>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</si>
  <si>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</si>
  <si>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</si>
  <si>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</si>
  <si>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</si>
  <si>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</si>
  <si>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</si>
  <si>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</si>
  <si>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</si>
  <si>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</si>
  <si>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</si>
  <si>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</si>
  <si>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</si>
  <si>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</si>
  <si>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</si>
  <si>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</si>
  <si>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</si>
  <si>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</si>
  <si>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</si>
  <si>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</si>
  <si>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</si>
  <si>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</si>
  <si>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</si>
  <si>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</si>
  <si>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</si>
  <si>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</si>
  <si>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</si>
  <si>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</si>
  <si>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</si>
  <si>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</si>
  <si>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</si>
  <si>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</si>
  <si>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</si>
  <si>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</si>
  <si>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</si>
  <si>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</si>
  <si>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</si>
  <si>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</si>
  <si>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</si>
  <si>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</si>
  <si>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</si>
  <si>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</si>
  <si>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</si>
  <si>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</si>
  <si>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</si>
  <si>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</si>
  <si>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</si>
  <si>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</si>
  <si>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</si>
  <si>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</si>
  <si>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</si>
  <si>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</si>
  <si>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</si>
  <si>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</si>
  <si>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</si>
  <si>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</si>
  <si>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</si>
  <si>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</si>
  <si>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</si>
  <si>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</si>
  <si>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</si>
  <si>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</si>
  <si>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</si>
  <si>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</si>
  <si>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</si>
  <si>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</si>
  <si>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</si>
  <si>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</si>
  <si>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</si>
  <si>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</si>
  <si>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</si>
  <si>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</si>
  <si>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</si>
  <si>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</si>
  <si>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</si>
  <si>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</si>
  <si>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</si>
  <si>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</si>
  <si>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</si>
  <si>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</si>
  <si>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</si>
  <si>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</si>
  <si>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</si>
  <si>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</si>
  <si>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</si>
  <si>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</si>
  <si>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</si>
  <si>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</si>
  <si>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</si>
  <si>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</si>
  <si>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</si>
  <si>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</si>
  <si>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</si>
  <si>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</si>
  <si>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</si>
  <si>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</si>
  <si>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</si>
  <si>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</si>
  <si>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</si>
  <si>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</si>
  <si>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</si>
  <si>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</si>
  <si>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</si>
  <si>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</si>
  <si>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</si>
  <si>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</si>
  <si>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</si>
  <si>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</si>
  <si>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</si>
  <si>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</si>
  <si>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</si>
  <si>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</si>
  <si>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</si>
  <si>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</si>
  <si>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</si>
  <si>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</si>
  <si>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</si>
  <si>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</si>
  <si>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</si>
  <si>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</si>
  <si>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</si>
  <si>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</si>
  <si>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</si>
  <si>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</si>
  <si>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</si>
  <si>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</si>
  <si>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</si>
  <si>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</si>
  <si>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</si>
  <si>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</si>
  <si>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</si>
  <si>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</si>
  <si>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</si>
  <si>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</si>
  <si>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</si>
  <si>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</si>
  <si>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</si>
  <si>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</si>
  <si>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</si>
  <si>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</si>
  <si>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</si>
  <si>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</si>
  <si>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</si>
  <si>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</si>
  <si>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</si>
  <si>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</si>
  <si>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</si>
  <si>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</si>
  <si>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</si>
  <si>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</si>
  <si>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</si>
  <si>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</si>
  <si>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</si>
  <si>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</si>
  <si>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</si>
  <si>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</si>
  <si>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</si>
  <si>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</si>
  <si>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</si>
  <si>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</si>
  <si>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</si>
  <si>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</si>
  <si>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</si>
  <si>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</si>
  <si>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</si>
  <si>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</si>
  <si>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</si>
  <si>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</si>
  <si>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</si>
  <si>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</si>
  <si>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</si>
  <si>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</si>
  <si>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</si>
  <si>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</si>
  <si>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</si>
  <si>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</si>
  <si>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</si>
  <si>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</si>
  <si>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</si>
  <si>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</si>
  <si>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</si>
  <si>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</si>
  <si>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</si>
  <si>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</si>
  <si>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</si>
  <si>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</si>
  <si>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</si>
  <si>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</si>
  <si>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</si>
  <si>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</si>
  <si>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</si>
  <si>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</si>
  <si>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</si>
  <si>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</si>
  <si>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</si>
  <si>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</si>
  <si>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</si>
  <si>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</si>
  <si>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</si>
  <si>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</si>
  <si>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</si>
  <si>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</si>
  <si>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</si>
  <si>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</si>
  <si>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</si>
  <si>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</si>
  <si>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</si>
  <si>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</si>
  <si>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</si>
  <si>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</si>
  <si>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</si>
  <si>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</si>
  <si>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</si>
  <si>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</si>
  <si>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</si>
  <si>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</si>
  <si>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</si>
  <si>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</si>
  <si>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</si>
  <si>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</si>
  <si>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</si>
  <si>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</si>
  <si>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</si>
  <si>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</si>
  <si>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</si>
  <si>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</si>
  <si>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</si>
  <si>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</si>
  <si>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</si>
  <si>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</si>
  <si>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</si>
  <si>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</si>
  <si>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</si>
  <si>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</si>
  <si>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</si>
  <si>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</si>
  <si>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</si>
  <si>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</si>
  <si>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</si>
  <si>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</si>
  <si>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</si>
  <si>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</si>
  <si>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</si>
  <si>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</si>
  <si>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</si>
  <si>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</si>
  <si>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</si>
  <si>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</si>
  <si>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</si>
  <si>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</si>
  <si>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</si>
  <si>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</si>
  <si>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</si>
  <si>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</si>
  <si>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</si>
  <si>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</si>
  <si>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</si>
  <si>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</si>
  <si>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</si>
  <si>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</si>
  <si>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</si>
  <si>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</si>
  <si>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</si>
  <si>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</si>
  <si>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</si>
  <si>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</si>
  <si>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</si>
  <si>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</si>
  <si>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</si>
  <si>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</si>
  <si>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</si>
  <si>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</si>
  <si>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</si>
  <si>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</si>
  <si>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</si>
  <si>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</si>
  <si>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</si>
  <si>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</si>
  <si>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</si>
  <si>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</si>
  <si>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</si>
  <si>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</si>
  <si>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</si>
  <si>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</si>
  <si>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</si>
  <si>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</si>
  <si>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</si>
  <si>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</si>
  <si>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</si>
  <si>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</si>
  <si>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</si>
  <si>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</si>
  <si>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</si>
  <si>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</si>
  <si>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</si>
  <si>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</si>
  <si>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</si>
  <si>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</si>
  <si>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</si>
  <si>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</si>
  <si>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</si>
  <si>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</si>
  <si>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</si>
  <si>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</si>
  <si>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</si>
  <si>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</si>
  <si>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</si>
  <si>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</si>
  <si>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</si>
  <si>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</si>
  <si>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</si>
  <si>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</si>
  <si>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</si>
  <si>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</si>
  <si>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</si>
  <si>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</si>
  <si>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</si>
  <si>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</si>
  <si>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</si>
  <si>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</si>
  <si>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</si>
  <si>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</si>
  <si>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</si>
  <si>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</si>
  <si>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</si>
  <si>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</si>
  <si>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</si>
  <si>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</si>
  <si>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</si>
  <si>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</si>
  <si>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</si>
  <si>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</si>
  <si>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</si>
  <si>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</si>
  <si>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</si>
  <si>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</si>
  <si>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</si>
  <si>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</si>
  <si>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</si>
  <si>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</si>
  <si>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</si>
  <si>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</si>
  <si>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</si>
  <si>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</si>
  <si>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</si>
  <si>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</si>
  <si>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</si>
  <si>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</si>
  <si>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</si>
  <si>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</si>
  <si>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</si>
  <si>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</si>
  <si>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</si>
  <si>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</si>
  <si>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</si>
  <si>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</si>
  <si>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</si>
  <si>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</si>
  <si>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</si>
  <si>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</si>
  <si>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</si>
  <si>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</si>
  <si>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</si>
  <si>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</si>
  <si>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</si>
  <si>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</si>
  <si>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</si>
  <si>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</si>
  <si>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</si>
  <si>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</si>
  <si>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</si>
  <si>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</si>
  <si>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</si>
  <si>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</si>
  <si>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</si>
  <si>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</si>
  <si>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</si>
  <si>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</si>
  <si>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</si>
  <si>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</si>
  <si>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</si>
  <si>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</si>
  <si>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</si>
  <si>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</si>
  <si>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</si>
  <si>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</si>
  <si>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</si>
  <si>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</si>
  <si>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</si>
  <si>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</si>
  <si>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</si>
  <si>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</si>
  <si>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</si>
  <si>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</si>
  <si>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</si>
  <si>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</si>
  <si>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</si>
  <si>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</si>
  <si>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</si>
  <si>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</si>
  <si>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</si>
  <si>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</si>
  <si>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</si>
  <si>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</si>
  <si>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</si>
  <si>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</si>
  <si>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</si>
  <si>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</si>
  <si>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</si>
  <si>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</si>
  <si>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</si>
  <si>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</si>
  <si>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</si>
  <si>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</si>
  <si>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</si>
  <si>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</si>
  <si>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</si>
  <si>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</si>
  <si>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</si>
  <si>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</si>
  <si>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</si>
  <si>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</si>
  <si>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</si>
  <si>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</si>
  <si>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</si>
  <si>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</si>
  <si>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</si>
  <si>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</si>
  <si>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</si>
  <si>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</si>
  <si>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</si>
  <si>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</si>
  <si>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</si>
  <si>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</si>
  <si>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</si>
  <si>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</si>
  <si>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</si>
  <si>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</si>
  <si>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</si>
  <si>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</si>
  <si>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</si>
  <si>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</si>
  <si>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</si>
  <si>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</si>
  <si>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</si>
  <si>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</si>
  <si>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</si>
  <si>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</si>
  <si>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</si>
  <si>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</si>
  <si>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</si>
  <si>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</si>
  <si>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</si>
  <si>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</si>
  <si>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</si>
  <si>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</si>
  <si>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</si>
  <si>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</si>
  <si>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</si>
  <si>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</si>
  <si>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</si>
  <si>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</si>
  <si>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</si>
  <si>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</si>
  <si>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</si>
  <si>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</si>
  <si>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</si>
  <si>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</si>
  <si>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</si>
  <si>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</si>
  <si>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</si>
  <si>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</si>
  <si>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</si>
  <si>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</si>
  <si>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</si>
  <si>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</si>
  <si>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</si>
  <si>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</si>
  <si>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</si>
  <si>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</si>
  <si>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</si>
  <si>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</si>
  <si>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</si>
  <si>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</si>
  <si>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</si>
  <si>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</si>
  <si>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</si>
  <si>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</si>
  <si>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</si>
  <si>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</si>
  <si>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</si>
  <si>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</si>
  <si>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</si>
  <si>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</si>
  <si>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</si>
  <si>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</si>
  <si>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</si>
  <si>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</si>
  <si>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</si>
  <si>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</si>
  <si>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</si>
  <si>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</si>
  <si>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</si>
  <si>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</si>
  <si>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</si>
  <si>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</si>
  <si>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</si>
  <si>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</si>
  <si>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</si>
  <si>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</si>
  <si>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</si>
  <si>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</si>
  <si>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</si>
  <si>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</si>
  <si>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</si>
  <si>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</si>
  <si>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</si>
  <si>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</si>
  <si>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</si>
  <si>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</si>
  <si>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</si>
  <si>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</si>
  <si>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</si>
  <si>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</si>
  <si>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</si>
  <si>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</si>
  <si>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</si>
  <si>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</si>
  <si>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</si>
  <si>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</si>
  <si>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</si>
  <si>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</si>
  <si>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</si>
  <si>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</si>
  <si>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</si>
  <si>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</si>
  <si>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</si>
  <si>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</si>
  <si>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</si>
  <si>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</si>
  <si>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</si>
  <si>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</si>
  <si>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</si>
  <si>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</si>
  <si>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</si>
  <si>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</si>
  <si>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</si>
  <si>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</si>
  <si>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</si>
  <si>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</si>
  <si>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</si>
  <si>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</si>
  <si>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</si>
  <si>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</si>
  <si>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</si>
  <si>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</si>
  <si>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</si>
  <si>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</si>
  <si>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</si>
  <si>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</si>
  <si>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</si>
  <si>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</si>
  <si>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</si>
  <si>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</si>
  <si>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</si>
  <si>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</si>
  <si>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</si>
  <si>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</si>
  <si>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</si>
  <si>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</si>
  <si>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</si>
  <si>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</si>
  <si>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</si>
  <si>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</si>
  <si>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</si>
  <si>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</si>
  <si>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</si>
  <si>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</si>
  <si>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</si>
  <si>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</si>
  <si>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</si>
  <si>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</si>
  <si>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</si>
  <si>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</si>
  <si>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</si>
  <si>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</si>
  <si>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</si>
  <si>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</si>
  <si>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</si>
  <si>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</si>
  <si>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</si>
  <si>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</si>
  <si>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</si>
  <si>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</si>
  <si>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</si>
  <si>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</si>
  <si>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</si>
  <si>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</si>
  <si>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</si>
  <si>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</si>
  <si>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</si>
  <si>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</si>
  <si>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</si>
  <si>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</si>
  <si>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</si>
  <si>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</si>
  <si>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</si>
  <si>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</si>
  <si>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</si>
  <si>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</si>
  <si>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</si>
  <si>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</si>
  <si>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</si>
  <si>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</si>
  <si>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</si>
  <si>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</si>
  <si>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</si>
  <si>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</si>
  <si>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</si>
  <si>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</si>
  <si>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</si>
  <si>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</si>
  <si>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</si>
  <si>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</si>
  <si>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</si>
  <si>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</si>
  <si>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</si>
  <si>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</si>
  <si>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</si>
  <si>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</si>
  <si>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</si>
  <si>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</si>
  <si>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</si>
  <si>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</si>
  <si>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</si>
  <si>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</si>
  <si>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</si>
  <si>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</si>
  <si>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</si>
  <si>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</si>
  <si>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</si>
  <si>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</si>
  <si>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</si>
  <si>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</si>
  <si>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</si>
  <si>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</si>
  <si>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</si>
  <si>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</si>
  <si>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</si>
  <si>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</si>
  <si>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</si>
  <si>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</si>
  <si>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</si>
  <si>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</si>
  <si>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</si>
  <si>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</si>
  <si>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</si>
  <si>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</si>
  <si>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</si>
  <si>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</si>
  <si>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</si>
  <si>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</si>
  <si>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</si>
  <si>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</si>
  <si>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</si>
  <si>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</si>
  <si>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</si>
  <si>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</si>
  <si>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</si>
  <si>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</si>
  <si>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</si>
  <si>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</si>
  <si>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</si>
  <si>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</si>
  <si>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</si>
  <si>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</si>
  <si>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</si>
  <si>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</si>
  <si>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</si>
  <si>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</si>
  <si>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</si>
  <si>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</si>
  <si>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</si>
  <si>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</si>
  <si>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</si>
  <si>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</si>
  <si>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</si>
  <si>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</si>
  <si>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</si>
  <si>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</si>
  <si>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</si>
  <si>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</si>
  <si>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</si>
  <si>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</si>
  <si>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</si>
  <si>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</si>
  <si>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</si>
  <si>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</si>
  <si>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</si>
  <si>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</si>
  <si>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</si>
  <si>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</si>
  <si>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</si>
  <si>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</si>
  <si>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</si>
  <si>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</si>
  <si>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</si>
  <si>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</si>
  <si>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</si>
  <si>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</si>
  <si>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</si>
  <si>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</si>
  <si>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</si>
  <si>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</si>
  <si>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</si>
  <si>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</si>
  <si>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</si>
  <si>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</si>
  <si>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</si>
  <si>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</si>
  <si>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</si>
  <si>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</si>
  <si>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</si>
  <si>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</si>
  <si>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</si>
  <si>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</si>
  <si>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</si>
  <si>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</si>
  <si>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</si>
  <si>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</si>
  <si>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</si>
  <si>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</si>
  <si>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</si>
  <si>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</si>
  <si>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</si>
  <si>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</si>
  <si>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</si>
  <si>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</si>
  <si>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</si>
  <si>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</si>
  <si>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</si>
  <si>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</si>
  <si>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</si>
  <si>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</si>
  <si>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</si>
  <si>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</si>
  <si>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</si>
  <si>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</si>
  <si>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</si>
  <si>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</si>
  <si>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</si>
  <si>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</si>
  <si>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</si>
  <si>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</si>
  <si>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</si>
  <si>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</si>
  <si>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</si>
  <si>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</si>
  <si>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</si>
  <si>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</si>
  <si>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</si>
  <si>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</si>
  <si>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</si>
  <si>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</si>
  <si>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</si>
  <si>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</si>
  <si>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</si>
  <si>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</si>
  <si>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</si>
  <si>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</si>
  <si>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</si>
  <si>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</si>
  <si>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</si>
  <si>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</si>
  <si>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</si>
  <si>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</si>
  <si>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</si>
  <si>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</si>
  <si>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</si>
  <si>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</si>
  <si>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</si>
  <si>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</si>
  <si>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</si>
  <si>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</si>
  <si>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</si>
  <si>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</si>
  <si>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</si>
  <si>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</si>
  <si>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</si>
  <si>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</si>
  <si>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</si>
  <si>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</si>
  <si>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</si>
  <si>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</si>
  <si>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</si>
  <si>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</si>
  <si>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</si>
  <si>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</si>
  <si>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</si>
  <si>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</si>
  <si>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</si>
  <si>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</si>
  <si>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</si>
  <si>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</si>
  <si>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</si>
  <si>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</si>
  <si>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</si>
  <si>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</si>
  <si>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</si>
  <si>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</si>
  <si>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</si>
  <si>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</si>
  <si>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</si>
  <si>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</si>
  <si>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</si>
  <si>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</si>
  <si>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</si>
  <si>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</si>
  <si>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</si>
  <si>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</si>
  <si>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</si>
  <si>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</si>
  <si>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</si>
  <si>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</si>
  <si>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</si>
  <si>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</si>
  <si>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</si>
  <si>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</si>
  <si>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</si>
  <si>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</si>
  <si>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</si>
  <si>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</si>
  <si>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</si>
  <si>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</si>
  <si>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</si>
  <si>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</si>
  <si>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</si>
  <si>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</si>
  <si>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</si>
  <si>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</si>
  <si>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</si>
  <si>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</si>
  <si>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</si>
  <si>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</si>
  <si>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</si>
  <si>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</si>
  <si>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</si>
  <si>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</si>
  <si>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</si>
  <si>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</si>
  <si>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</si>
  <si>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</si>
  <si>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</si>
  <si>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</si>
  <si>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</si>
  <si>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</si>
  <si>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</si>
  <si>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</si>
  <si>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</si>
  <si>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</si>
  <si>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</si>
  <si>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</si>
  <si>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</si>
  <si>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</si>
  <si>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</si>
  <si>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</si>
  <si>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</si>
  <si>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</si>
  <si>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</si>
  <si>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</si>
  <si>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</si>
  <si>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</si>
  <si>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</si>
  <si>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</si>
  <si>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</si>
  <si>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</si>
  <si>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</si>
  <si>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</si>
  <si>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</si>
  <si>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</si>
  <si>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</si>
  <si>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</si>
  <si>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</si>
  <si>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</si>
  <si>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</si>
  <si>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</si>
  <si>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</si>
  <si>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</si>
  <si>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</si>
  <si>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</si>
  <si>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</si>
  <si>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</si>
  <si>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</si>
  <si>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</si>
  <si>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</si>
  <si>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</si>
  <si>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</si>
  <si>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</si>
  <si>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</si>
  <si>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</si>
  <si>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</si>
  <si>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</si>
  <si>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</si>
  <si>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</si>
  <si>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</si>
  <si>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</si>
  <si>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</si>
  <si>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</si>
  <si>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</si>
  <si>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</si>
  <si>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</si>
  <si>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</si>
  <si>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</si>
  <si>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</si>
  <si>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</si>
  <si>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</si>
  <si>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</si>
  <si>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</si>
  <si>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</si>
  <si>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</si>
  <si>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</si>
  <si>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</si>
  <si>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</si>
  <si>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</si>
  <si>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</si>
  <si>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</si>
  <si>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</si>
  <si>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</si>
  <si>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</si>
  <si>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</si>
  <si>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</si>
  <si>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</si>
  <si>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</si>
  <si>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</si>
  <si>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</si>
  <si>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</si>
  <si>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</si>
  <si>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</si>
  <si>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</si>
  <si>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</si>
  <si>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</si>
  <si>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</si>
  <si>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</si>
  <si>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</si>
  <si>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</si>
  <si>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</si>
  <si>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</si>
  <si>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</si>
  <si>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</si>
  <si>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</si>
  <si>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</si>
  <si>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</si>
  <si>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</si>
  <si>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</si>
  <si>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</si>
  <si>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</si>
  <si>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</si>
  <si>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</si>
  <si>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</si>
  <si>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</si>
  <si>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</si>
  <si>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</si>
  <si>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</si>
  <si>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</si>
  <si>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</si>
  <si>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</si>
  <si>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</si>
  <si>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</si>
  <si>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</si>
  <si>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</si>
  <si>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</si>
  <si>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</si>
  <si>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</si>
  <si>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</si>
  <si>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</si>
  <si>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</si>
  <si>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</si>
  <si>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</si>
  <si>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</si>
  <si>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</si>
  <si>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</si>
  <si>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</si>
  <si>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</si>
  <si>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</si>
  <si>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</si>
  <si>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</si>
  <si>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</si>
  <si>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</si>
  <si>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</si>
  <si>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</si>
  <si>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</si>
  <si>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</si>
  <si>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</si>
  <si>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</si>
  <si>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</si>
  <si>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</si>
  <si>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</si>
  <si>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</si>
  <si>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</si>
  <si>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</si>
  <si>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</si>
  <si>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</si>
  <si>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</si>
  <si>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</si>
  <si>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</si>
  <si>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</si>
  <si>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</si>
  <si>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</si>
  <si>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</si>
  <si>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</si>
  <si>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</si>
  <si>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</si>
  <si>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</si>
  <si>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</si>
  <si>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</si>
  <si>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</si>
  <si>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</si>
  <si>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</si>
  <si>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</si>
  <si>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</si>
  <si>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</si>
  <si>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</si>
  <si>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</si>
  <si>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</si>
  <si>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</si>
  <si>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</si>
  <si>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</si>
  <si>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</si>
  <si>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</si>
  <si>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</si>
  <si>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</si>
  <si>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</si>
  <si>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</si>
  <si>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</si>
  <si>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</si>
  <si>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</si>
  <si>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</si>
  <si>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</si>
  <si>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</si>
  <si>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</si>
  <si>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</si>
  <si>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</si>
  <si>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</si>
  <si>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</si>
  <si>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</si>
  <si>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</si>
  <si>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</si>
  <si>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</si>
  <si>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</si>
  <si>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</si>
  <si>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</si>
  <si>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</si>
  <si>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</si>
  <si>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</si>
  <si>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</si>
  <si>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</si>
  <si>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</si>
  <si>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</si>
  <si>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</si>
  <si>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</si>
  <si>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</si>
  <si>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</si>
  <si>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</si>
  <si>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</si>
  <si>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</si>
  <si>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</si>
  <si>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</si>
  <si>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</si>
  <si>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</si>
  <si>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</si>
  <si>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</si>
  <si>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</si>
  <si>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</si>
  <si>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</si>
  <si>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</si>
  <si>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</si>
  <si>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</si>
  <si>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</si>
  <si>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</si>
  <si>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</si>
  <si>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</si>
  <si>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</si>
  <si>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</si>
  <si>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</si>
  <si>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</si>
  <si>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</si>
  <si>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</si>
  <si>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</si>
  <si>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</si>
  <si>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</si>
  <si>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</si>
  <si>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</si>
  <si>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</si>
  <si>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</si>
  <si>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</si>
  <si>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</si>
  <si>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</si>
  <si>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</si>
  <si>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</si>
  <si>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</si>
  <si>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</si>
  <si>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</si>
  <si>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</si>
  <si>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</si>
  <si>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</si>
  <si>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</si>
  <si>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</si>
  <si>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</si>
  <si>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</si>
  <si>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</si>
  <si>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</si>
  <si>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</si>
  <si>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</si>
  <si>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</si>
  <si>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</si>
  <si>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</si>
  <si>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</si>
  <si>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</si>
  <si>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</si>
  <si>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</si>
  <si>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</si>
  <si>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</si>
  <si>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</si>
  <si>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</si>
  <si>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</si>
  <si>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</si>
  <si>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</si>
  <si>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</si>
  <si>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</si>
  <si>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</si>
  <si>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</si>
  <si>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</si>
  <si>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</si>
  <si>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</si>
  <si>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</si>
  <si>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</si>
  <si>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</si>
  <si>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</si>
  <si>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</si>
  <si>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</si>
  <si>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</si>
  <si>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</si>
  <si>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</si>
  <si>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</si>
  <si>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</si>
  <si>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</si>
  <si>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</si>
  <si>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</si>
  <si>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</si>
  <si>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</si>
  <si>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</si>
  <si>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</si>
  <si>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</si>
  <si>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</si>
  <si>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</si>
  <si>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</si>
  <si>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</si>
  <si>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</si>
  <si>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</si>
  <si>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</si>
  <si>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</si>
  <si>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</si>
  <si>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</si>
  <si>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</si>
  <si>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</si>
  <si>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</si>
  <si>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</si>
  <si>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</si>
  <si>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</si>
  <si>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</si>
  <si>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</si>
  <si>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</si>
  <si>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</si>
  <si>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</si>
  <si>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</si>
  <si>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</si>
  <si>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</si>
  <si>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</si>
  <si>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</si>
  <si>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</si>
  <si>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</si>
  <si>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</si>
  <si>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</si>
  <si>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</si>
  <si>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</si>
  <si>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</si>
  <si>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</si>
  <si>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</si>
  <si>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</si>
  <si>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</si>
  <si>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</si>
  <si>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</si>
  <si>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</si>
  <si>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</si>
  <si>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</si>
  <si>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</si>
  <si>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</si>
  <si>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</si>
  <si>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</si>
  <si>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</si>
  <si>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</si>
  <si>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</si>
  <si>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</si>
  <si>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</si>
  <si>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</si>
  <si>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</si>
  <si>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</si>
  <si>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</si>
  <si>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</si>
  <si>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</si>
  <si>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</si>
  <si>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</si>
  <si>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</si>
  <si>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</si>
  <si>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</si>
  <si>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</si>
  <si>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</si>
  <si>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</si>
  <si>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</si>
  <si>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</si>
  <si>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</si>
  <si>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</si>
  <si>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</si>
  <si>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</si>
  <si>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</si>
  <si>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</si>
  <si>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</si>
  <si>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</si>
  <si>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</si>
  <si>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</si>
  <si>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</si>
  <si>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</si>
  <si>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</si>
  <si>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</si>
  <si>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</si>
  <si>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</si>
  <si>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</si>
  <si>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</si>
  <si>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</si>
  <si>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</si>
  <si>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</si>
  <si>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</si>
  <si>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</si>
  <si>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</si>
  <si>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</si>
  <si>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</si>
  <si>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</si>
  <si>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</si>
  <si>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</si>
  <si>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</si>
  <si>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</si>
  <si>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</si>
  <si>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</si>
  <si>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</si>
  <si>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</si>
  <si>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</si>
  <si>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</si>
  <si>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</si>
  <si>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</si>
  <si>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</si>
  <si>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</si>
  <si>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</si>
  <si>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</si>
  <si>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</si>
  <si>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</si>
  <si>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</si>
  <si>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</si>
  <si>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</si>
  <si>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</si>
  <si>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</si>
  <si>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</si>
  <si>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</si>
  <si>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</si>
  <si>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</si>
  <si>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</si>
  <si>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</si>
  <si>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</si>
  <si>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</si>
  <si>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</si>
  <si>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</si>
  <si>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</si>
  <si>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</si>
  <si>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</si>
  <si>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</si>
  <si>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</si>
  <si>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</si>
  <si>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</si>
  <si>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</si>
  <si>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</si>
  <si>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</si>
  <si>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</si>
  <si>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</si>
  <si>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</si>
  <si>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</si>
  <si>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</si>
  <si>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</si>
  <si>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</si>
  <si>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</si>
  <si>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</si>
  <si>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</si>
  <si>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</si>
  <si>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</si>
  <si>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</si>
  <si>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</si>
  <si>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</si>
  <si>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</si>
  <si>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</si>
  <si>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</si>
  <si>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</si>
  <si>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</si>
  <si>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</si>
  <si>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</si>
  <si>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</si>
  <si>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</si>
  <si>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</si>
  <si>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</si>
  <si>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</si>
  <si>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</si>
  <si>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</si>
  <si>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</si>
  <si>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</si>
  <si>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</si>
  <si>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</si>
  <si>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</si>
  <si>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</si>
  <si>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</si>
  <si>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</si>
  <si>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</si>
  <si>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</si>
  <si>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</si>
  <si>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</si>
  <si>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</si>
  <si>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</si>
  <si>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</si>
  <si>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</si>
  <si>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</si>
  <si>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</si>
  <si>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</si>
  <si>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</si>
  <si>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</si>
  <si>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</si>
  <si>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</si>
  <si>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</si>
  <si>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</si>
  <si>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</si>
  <si>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</si>
  <si>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</si>
  <si>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</si>
  <si>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</si>
  <si>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</si>
  <si>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</si>
  <si>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</si>
  <si>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</si>
  <si>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</si>
  <si>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</si>
  <si>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</si>
  <si>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</si>
  <si>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</si>
  <si>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</si>
  <si>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</si>
  <si>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</si>
  <si>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</si>
  <si>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</si>
  <si>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</si>
  <si>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</si>
  <si>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</si>
  <si>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</si>
  <si>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</si>
  <si>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</si>
  <si>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</si>
  <si>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</si>
  <si>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</si>
  <si>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</si>
  <si>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</si>
  <si>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</si>
  <si>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</si>
  <si>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</si>
  <si>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</si>
  <si>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</si>
  <si>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</si>
  <si>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</si>
  <si>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</si>
  <si>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</si>
  <si>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</si>
  <si>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</si>
  <si>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</si>
  <si>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</si>
  <si>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</si>
  <si>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</si>
  <si>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</si>
  <si>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</si>
  <si>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</si>
  <si>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</si>
  <si>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</si>
  <si>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</si>
  <si>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</si>
  <si>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</si>
  <si>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</si>
  <si>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</si>
  <si>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</si>
  <si>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</si>
  <si>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</si>
  <si>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</si>
  <si>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</si>
  <si>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</si>
  <si>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</si>
  <si>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</si>
  <si>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</si>
  <si>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</si>
  <si>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</si>
  <si>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</si>
  <si>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</si>
  <si>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</si>
  <si>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</si>
  <si>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</si>
  <si>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</si>
  <si>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</si>
  <si>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</si>
  <si>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</si>
  <si>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</si>
  <si>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</si>
  <si>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</si>
  <si>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</si>
  <si>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</si>
  <si>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</si>
  <si>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</si>
  <si>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</si>
  <si>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</si>
  <si>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</si>
  <si>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</si>
  <si>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</si>
  <si>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</si>
  <si>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</si>
  <si>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</si>
  <si>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</si>
  <si>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</si>
  <si>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</si>
  <si>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</si>
  <si>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</si>
  <si>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</si>
  <si>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</si>
  <si>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</si>
  <si>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</si>
  <si>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</si>
  <si>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</si>
  <si>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</si>
  <si>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</si>
  <si>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</si>
  <si>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</si>
  <si>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</si>
  <si>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</si>
  <si>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</si>
  <si>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</si>
  <si>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</si>
  <si>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</si>
  <si>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</si>
  <si>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</si>
  <si>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</si>
  <si>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</si>
  <si>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</si>
  <si>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</si>
  <si>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</si>
  <si>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</si>
  <si>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</si>
  <si>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</si>
  <si>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</si>
  <si>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</si>
  <si>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</si>
  <si>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</si>
  <si>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</si>
  <si>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</si>
  <si>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</si>
  <si>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</si>
  <si>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</si>
  <si>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</si>
  <si>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</si>
  <si>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</si>
  <si>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</si>
  <si>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</si>
  <si>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</si>
  <si>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</si>
  <si>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</si>
  <si>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</si>
  <si>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</si>
  <si>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</si>
  <si>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</si>
  <si>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</si>
  <si>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</si>
  <si>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</si>
  <si>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</si>
  <si>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</si>
  <si>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</si>
  <si>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</si>
  <si>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</si>
  <si>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</si>
  <si>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</si>
  <si>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</si>
  <si>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</si>
  <si>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</si>
  <si>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</si>
  <si>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</si>
  <si>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</si>
  <si>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</si>
  <si>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</si>
  <si>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</si>
  <si>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</si>
  <si>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</si>
  <si>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</si>
  <si>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</si>
  <si>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</si>
  <si>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</si>
  <si>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</si>
  <si>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</si>
  <si>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</si>
  <si>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</si>
  <si>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</si>
  <si>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</si>
  <si>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</si>
  <si>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</si>
  <si>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</si>
  <si>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</si>
  <si>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</si>
  <si>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</si>
  <si>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</si>
  <si>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</si>
  <si>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</si>
  <si>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</si>
  <si>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</si>
  <si>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</si>
  <si>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</si>
  <si>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</si>
  <si>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</si>
  <si>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</si>
  <si>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</si>
  <si>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</si>
  <si>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</si>
  <si>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</si>
  <si>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</si>
  <si>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</si>
  <si>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</si>
  <si>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</si>
  <si>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</si>
  <si>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</si>
  <si>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</si>
  <si>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</si>
  <si>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</si>
  <si>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</si>
  <si>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</si>
  <si>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</si>
  <si>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</si>
  <si>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</si>
  <si>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</si>
  <si>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</si>
  <si>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</si>
  <si>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</si>
  <si>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</si>
  <si>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</si>
  <si>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</si>
  <si>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</si>
  <si>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</si>
  <si>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</si>
  <si>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</si>
  <si>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</si>
  <si>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</si>
  <si>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</si>
  <si>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</si>
  <si>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</si>
  <si>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</si>
  <si>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</si>
  <si>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</si>
  <si>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</si>
  <si>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</si>
  <si>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</si>
  <si>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</si>
  <si>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</si>
  <si>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</si>
  <si>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</si>
  <si>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</si>
  <si>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</si>
  <si>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</si>
  <si>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</si>
  <si>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</si>
  <si>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</si>
  <si>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</si>
  <si>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</si>
  <si>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</si>
  <si>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</si>
  <si>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</si>
  <si>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</si>
  <si>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</si>
  <si>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</si>
  <si>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</si>
  <si>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</si>
  <si>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</si>
  <si>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</si>
  <si>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</si>
  <si>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</si>
  <si>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</si>
  <si>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</si>
  <si>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</si>
  <si>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</si>
  <si>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</si>
  <si>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</si>
  <si>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</si>
  <si>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</si>
  <si>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</si>
  <si>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</si>
  <si>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</si>
  <si>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</si>
  <si>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</si>
  <si>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</si>
  <si>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</si>
  <si>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</si>
  <si>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</si>
  <si>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</si>
  <si>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</si>
  <si>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</si>
  <si>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</si>
  <si>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</si>
  <si>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</si>
  <si>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</si>
  <si>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</si>
  <si>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</si>
  <si>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</si>
  <si>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</si>
  <si>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</si>
  <si>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</si>
  <si>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</si>
  <si>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</si>
  <si>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</si>
  <si>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</si>
  <si>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</si>
  <si>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</si>
  <si>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</si>
  <si>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</si>
  <si>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</si>
  <si>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</si>
  <si>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</si>
  <si>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</si>
  <si>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</si>
  <si>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</si>
  <si>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</si>
  <si>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</si>
  <si>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</si>
  <si>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</si>
  <si>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</si>
  <si>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</si>
  <si>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</si>
  <si>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</si>
  <si>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</si>
  <si>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</si>
  <si>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</si>
  <si>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</si>
  <si>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</si>
  <si>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</si>
  <si>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</si>
  <si>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</si>
  <si>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</si>
  <si>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</si>
  <si>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</si>
  <si>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</si>
  <si>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</si>
  <si>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</si>
  <si>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</si>
  <si>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</si>
  <si>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</si>
  <si>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</si>
  <si>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</si>
  <si>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</si>
  <si>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</si>
  <si>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</si>
  <si>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</si>
  <si>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</si>
  <si>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</si>
  <si>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</si>
  <si>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</si>
  <si>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</si>
  <si>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</si>
  <si>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</si>
  <si>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</si>
  <si>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</si>
  <si>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</si>
  <si>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</si>
  <si>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</si>
  <si>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</si>
  <si>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</si>
  <si>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</si>
  <si>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</si>
  <si>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</si>
  <si>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</si>
  <si>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</si>
  <si>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</si>
  <si>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</si>
  <si>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</si>
  <si>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</si>
  <si>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</si>
  <si>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</si>
  <si>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</si>
  <si>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</si>
  <si>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</si>
  <si>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</si>
  <si>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</si>
  <si>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</si>
  <si>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</si>
  <si>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</si>
  <si>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</si>
  <si>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</si>
  <si>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</si>
  <si>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</si>
  <si>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</si>
  <si>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</si>
  <si>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</si>
  <si>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</si>
  <si>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</si>
  <si>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</si>
  <si>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</si>
  <si>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</si>
  <si>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</si>
  <si>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</si>
  <si>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</si>
  <si>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</si>
  <si>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</si>
  <si>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</si>
  <si>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</si>
  <si>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</si>
  <si>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</si>
  <si>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</si>
  <si>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</si>
  <si>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</si>
  <si>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</si>
  <si>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</si>
  <si>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</si>
  <si>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</si>
  <si>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</si>
  <si>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</si>
  <si>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</si>
  <si>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</si>
  <si>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</si>
  <si>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</si>
  <si>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</si>
  <si>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</si>
  <si>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</si>
  <si>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</si>
  <si>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</si>
  <si>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</si>
  <si>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</si>
  <si>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</si>
  <si>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</si>
  <si>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</si>
  <si>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</si>
  <si>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</si>
  <si>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</si>
  <si>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</si>
  <si>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</si>
  <si>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</si>
  <si>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</si>
  <si>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</si>
  <si>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</si>
  <si>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</si>
  <si>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</si>
  <si>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</si>
  <si>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</si>
  <si>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</si>
  <si>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</si>
  <si>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</si>
  <si>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</si>
  <si>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</si>
  <si>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</si>
  <si>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</si>
  <si>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</si>
  <si>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</si>
  <si>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</si>
  <si>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</si>
  <si>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</si>
  <si>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</si>
  <si>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</si>
  <si>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</si>
  <si>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</si>
  <si>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</si>
  <si>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</si>
  <si>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</si>
  <si>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</si>
  <si>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</si>
  <si>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</si>
  <si>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</si>
  <si>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</si>
  <si>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</si>
  <si>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</si>
  <si>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</si>
  <si>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</si>
  <si>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</si>
  <si>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</si>
  <si>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</si>
  <si>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</si>
  <si>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</si>
  <si>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</si>
  <si>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</si>
  <si>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</si>
  <si>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</si>
  <si>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</si>
  <si>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</si>
  <si>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</si>
  <si>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</si>
  <si>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</si>
  <si>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</si>
  <si>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</si>
  <si>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</si>
  <si>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</si>
  <si>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</si>
  <si>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</si>
  <si>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</si>
  <si>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</si>
  <si>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</si>
  <si>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</si>
  <si>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</si>
  <si>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</si>
  <si>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</si>
  <si>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</si>
  <si>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</si>
  <si>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</si>
  <si>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</si>
  <si>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</si>
  <si>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</si>
  <si>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</si>
  <si>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</si>
  <si>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</si>
  <si>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</si>
  <si>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</si>
  <si>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</si>
  <si>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</si>
  <si>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</si>
  <si>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</si>
  <si>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</si>
  <si>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</si>
  <si>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</si>
  <si>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</si>
  <si>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</si>
  <si>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</si>
  <si>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</si>
  <si>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</si>
  <si>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</si>
  <si>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</si>
  <si>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</si>
  <si>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</si>
  <si>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</si>
  <si>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</si>
  <si>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</si>
  <si>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</si>
  <si>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</si>
  <si>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</si>
  <si>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</si>
  <si>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</si>
  <si>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</si>
  <si>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</si>
  <si>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</si>
  <si>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</si>
  <si>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</si>
  <si>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</si>
  <si>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</si>
  <si>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</si>
  <si>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</si>
  <si>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</si>
  <si>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</si>
  <si>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</si>
  <si>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</si>
  <si>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</si>
  <si>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</si>
  <si>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</si>
  <si>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</si>
  <si>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</si>
  <si>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</si>
  <si>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</si>
  <si>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</si>
  <si>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</si>
  <si>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</si>
  <si>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</si>
  <si>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</si>
  <si>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</si>
  <si>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</si>
  <si>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</si>
  <si>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</si>
  <si>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</si>
  <si>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</si>
  <si>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</si>
  <si>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</si>
  <si>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</si>
  <si>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</si>
  <si>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</si>
  <si>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</si>
  <si>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</si>
  <si>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</si>
  <si>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</si>
  <si>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</si>
  <si>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</si>
  <si>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</si>
  <si>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</si>
  <si>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</si>
  <si>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</si>
  <si>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</si>
  <si>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</si>
  <si>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</si>
  <si>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</si>
  <si>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</si>
  <si>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</si>
  <si>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</si>
  <si>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</si>
  <si>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</si>
  <si>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</si>
  <si>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</si>
  <si>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</si>
  <si>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</si>
  <si>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</si>
  <si>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</si>
  <si>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</si>
  <si>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</si>
  <si>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</si>
  <si>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</si>
  <si>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</si>
  <si>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</si>
  <si>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</si>
  <si>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</si>
  <si>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</si>
  <si>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</si>
  <si>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</si>
  <si>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</si>
  <si>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</si>
  <si>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</si>
  <si>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</si>
  <si>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</si>
  <si>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</si>
  <si>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</si>
  <si>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</si>
  <si>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</si>
  <si>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</si>
  <si>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</si>
  <si>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</si>
  <si>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</si>
  <si>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</si>
  <si>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</si>
  <si>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</si>
  <si>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</si>
  <si>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</si>
  <si>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</si>
  <si>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</si>
  <si>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</si>
  <si>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</si>
  <si>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</si>
  <si>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</si>
  <si>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</si>
  <si>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</si>
  <si>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</si>
  <si>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</si>
  <si>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</si>
  <si>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</si>
  <si>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</si>
  <si>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</si>
  <si>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</si>
  <si>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</si>
  <si>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</si>
  <si>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</si>
  <si>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</si>
  <si>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</si>
  <si>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</si>
  <si>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</si>
  <si>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</si>
  <si>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</si>
  <si>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</si>
  <si>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</si>
  <si>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</si>
  <si>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</si>
  <si>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</si>
  <si>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</si>
  <si>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</si>
  <si>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</si>
  <si>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</si>
  <si>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</si>
  <si>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</si>
  <si>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</si>
  <si>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</si>
  <si>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</si>
  <si>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</si>
  <si>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</si>
  <si>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</si>
  <si>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</si>
  <si>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</si>
  <si>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</si>
  <si>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</si>
  <si>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</si>
  <si>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</si>
  <si>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</si>
  <si>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</si>
  <si>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</si>
  <si>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</si>
  <si>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</si>
  <si>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</si>
  <si>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</si>
  <si>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</si>
  <si>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</si>
  <si>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</si>
  <si>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</si>
  <si>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</si>
  <si>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</si>
  <si>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</si>
  <si>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</si>
  <si>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</si>
  <si>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</si>
  <si>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</si>
  <si>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</si>
  <si>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</si>
  <si>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</si>
  <si>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</si>
  <si>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</si>
  <si>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</si>
  <si>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</si>
  <si>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</si>
  <si>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</si>
  <si>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</si>
  <si>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</si>
  <si>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</si>
  <si>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</si>
  <si>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</si>
  <si>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</si>
  <si>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</si>
  <si>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</si>
  <si>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</si>
  <si>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</si>
  <si>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</si>
  <si>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</si>
  <si>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</si>
  <si>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</si>
  <si>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</si>
  <si>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</si>
  <si>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</si>
  <si>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</si>
  <si>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</si>
  <si>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</si>
  <si>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</si>
  <si>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</si>
  <si>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</si>
  <si>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</si>
  <si>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</si>
  <si>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</si>
  <si>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</si>
  <si>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</si>
  <si>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</si>
  <si>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</si>
  <si>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</si>
  <si>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</si>
  <si>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</si>
  <si>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</si>
  <si>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</si>
  <si>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</si>
  <si>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</si>
  <si>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</si>
  <si>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</si>
  <si>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</si>
  <si>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</si>
  <si>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</si>
  <si>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</si>
  <si>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</si>
  <si>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</si>
  <si>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</si>
  <si>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</si>
  <si>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</si>
  <si>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</si>
  <si>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</si>
  <si>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</si>
  <si>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</si>
  <si>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</si>
  <si>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</si>
  <si>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</si>
  <si>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</si>
  <si>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</si>
  <si>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</si>
  <si>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</si>
  <si>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</si>
  <si>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</si>
  <si>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</si>
  <si>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</si>
  <si>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</si>
  <si>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</si>
  <si>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</si>
  <si>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</si>
  <si>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</si>
  <si>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</si>
  <si>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</si>
  <si>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</si>
  <si>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</si>
  <si>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</si>
  <si>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</si>
  <si>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</si>
  <si>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</si>
  <si>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</si>
  <si>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</si>
  <si>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</si>
  <si>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</si>
  <si>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</si>
  <si>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</si>
  <si>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</si>
  <si>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</si>
  <si>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</si>
  <si>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</si>
  <si>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</si>
  <si>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</si>
  <si>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</si>
  <si>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</si>
  <si>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</si>
  <si>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</si>
  <si>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</si>
  <si>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</si>
  <si>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</si>
  <si>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</si>
  <si>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</si>
  <si>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</si>
  <si>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</si>
  <si>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</si>
  <si>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</si>
  <si>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</si>
  <si>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</si>
  <si>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</si>
  <si>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</si>
  <si>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</si>
  <si>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</si>
  <si>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</si>
  <si>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</si>
  <si>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</si>
  <si>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</si>
  <si>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</si>
  <si>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</si>
  <si>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</si>
  <si>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</si>
  <si>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</si>
  <si>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</si>
  <si>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</si>
  <si>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</si>
  <si>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</si>
  <si>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</si>
  <si>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</si>
  <si>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</si>
  <si>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</si>
  <si>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</si>
  <si>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</si>
  <si>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</si>
  <si>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</si>
  <si>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</si>
  <si>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</si>
  <si>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</si>
  <si>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</si>
  <si>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</si>
  <si>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</si>
  <si>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</si>
  <si>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</si>
  <si>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</si>
  <si>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</si>
  <si>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</si>
  <si>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</si>
  <si>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</si>
  <si>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</si>
  <si>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</si>
  <si>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</si>
  <si>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</si>
  <si>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</si>
  <si>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</si>
  <si>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</si>
  <si>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</si>
  <si>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</si>
  <si>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</si>
  <si>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</si>
  <si>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</si>
  <si>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</si>
  <si>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</si>
  <si>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</si>
  <si>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</si>
  <si>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</si>
  <si>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</si>
  <si>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</si>
  <si>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</si>
  <si>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</si>
  <si>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</si>
  <si>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</si>
  <si>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</si>
  <si>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</si>
  <si>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</si>
  <si>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</si>
  <si>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</si>
  <si>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</si>
  <si>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</si>
  <si>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</si>
  <si>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</si>
  <si>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</si>
  <si>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</si>
  <si>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</si>
  <si>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</si>
  <si>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</si>
  <si>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</si>
  <si>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</si>
  <si>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</si>
  <si>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</si>
  <si>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</si>
  <si>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</si>
  <si>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</si>
  <si>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</si>
  <si>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</si>
  <si>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</si>
  <si>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</si>
  <si>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</si>
  <si>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</si>
  <si>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</si>
  <si>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</si>
  <si>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</si>
  <si>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</si>
  <si>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</si>
  <si>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</si>
  <si>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</si>
  <si>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</si>
  <si>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</si>
  <si>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</si>
  <si>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</si>
  <si>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</si>
  <si>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</si>
  <si>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</si>
  <si>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</si>
  <si>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</si>
  <si>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</si>
  <si>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</si>
  <si>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</si>
  <si>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</si>
  <si>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</si>
  <si>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</si>
  <si>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</si>
  <si>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</si>
  <si>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</si>
  <si>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</si>
  <si>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</si>
  <si>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</si>
  <si>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</si>
  <si>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</si>
  <si>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</si>
  <si>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</si>
  <si>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</si>
  <si>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</si>
  <si>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</si>
  <si>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</si>
  <si>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</si>
  <si>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</si>
  <si>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</si>
  <si>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</si>
  <si>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</si>
  <si>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</si>
  <si>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</si>
  <si>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</si>
  <si>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</si>
  <si>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</si>
  <si>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</si>
  <si>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</si>
  <si>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</si>
  <si>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</si>
  <si>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</si>
  <si>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</si>
  <si>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</si>
  <si>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</si>
  <si>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</si>
  <si>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</si>
  <si>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</si>
  <si>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</si>
  <si>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</si>
  <si>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</si>
  <si>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</si>
  <si>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</si>
  <si>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</si>
  <si>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</si>
  <si>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</si>
  <si>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</si>
  <si>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</si>
  <si>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</si>
  <si>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</si>
  <si>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</si>
  <si>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</si>
  <si>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</si>
  <si>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</si>
  <si>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</si>
  <si>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</si>
  <si>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</si>
  <si>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</si>
  <si>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</si>
  <si>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</si>
  <si>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</si>
  <si>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</si>
  <si>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</si>
  <si>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</si>
  <si>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</si>
  <si>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</si>
  <si>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</si>
  <si>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</si>
  <si>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</si>
  <si>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</si>
  <si>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</si>
  <si>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</si>
  <si>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</si>
  <si>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</si>
  <si>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</si>
  <si>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</si>
  <si>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</si>
  <si>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</si>
  <si>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</si>
  <si>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</si>
  <si>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</si>
  <si>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</si>
  <si>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</si>
  <si>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</si>
  <si>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</si>
  <si>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</si>
  <si>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</si>
  <si>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</si>
  <si>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</si>
  <si>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</si>
  <si>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</si>
  <si>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</si>
  <si>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</si>
  <si>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</si>
  <si>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</si>
  <si>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</si>
  <si>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</si>
  <si>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</si>
  <si>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</si>
  <si>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</si>
  <si>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</si>
  <si>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</si>
  <si>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</si>
  <si>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</si>
  <si>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</si>
  <si>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</si>
  <si>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</si>
  <si>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</si>
  <si>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</si>
  <si>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</si>
  <si>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</si>
  <si>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</si>
  <si>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</si>
  <si>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</si>
  <si>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</si>
  <si>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</si>
  <si>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</si>
  <si>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</si>
  <si>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</si>
  <si>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</si>
  <si>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</si>
  <si>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</si>
  <si>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</si>
  <si>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</si>
  <si>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</si>
  <si>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</si>
  <si>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</si>
  <si>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</si>
  <si>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</si>
  <si>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</si>
  <si>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</si>
  <si>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</si>
  <si>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</si>
  <si>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</si>
  <si>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</si>
  <si>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</si>
  <si>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</si>
  <si>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</si>
  <si>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</si>
  <si>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</si>
  <si>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</si>
  <si>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</si>
  <si>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</si>
  <si>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</si>
  <si>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</si>
  <si>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</si>
  <si>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</si>
  <si>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</si>
  <si>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</si>
  <si>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</si>
  <si>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</si>
  <si>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</si>
  <si>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</si>
  <si>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</si>
  <si>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</si>
  <si>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</si>
  <si>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</si>
  <si>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</si>
  <si>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</si>
  <si>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</si>
  <si>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</si>
  <si>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</si>
  <si>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</si>
  <si>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</si>
  <si>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</si>
  <si>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</si>
  <si>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</si>
  <si>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</si>
  <si>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</si>
  <si>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</si>
  <si>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</si>
  <si>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</si>
  <si>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</si>
  <si>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</si>
  <si>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</si>
  <si>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</si>
  <si>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</si>
  <si>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</si>
  <si>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</si>
  <si>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</si>
  <si>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</si>
  <si>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</si>
  <si>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</si>
  <si>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</si>
  <si>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</si>
  <si>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</si>
  <si>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</si>
  <si>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</si>
  <si>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</si>
  <si>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</si>
  <si>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</si>
  <si>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</si>
  <si>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</si>
  <si>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</si>
  <si>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</si>
  <si>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</si>
  <si>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</si>
  <si>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</si>
  <si>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</si>
  <si>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</si>
  <si>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</si>
  <si>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</si>
  <si>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</si>
  <si>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</si>
  <si>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</si>
  <si>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</si>
  <si>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</si>
  <si>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</si>
  <si>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</si>
  <si>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</si>
  <si>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</si>
  <si>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</si>
  <si>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</si>
  <si>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</si>
  <si>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</si>
  <si>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</si>
  <si>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</si>
  <si>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</si>
  <si>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</si>
  <si>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</si>
  <si>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</si>
  <si>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</si>
  <si>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</si>
  <si>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</si>
  <si>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</si>
  <si>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</si>
  <si>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</si>
  <si>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</si>
  <si>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</si>
  <si>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</si>
  <si>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</si>
  <si>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</si>
  <si>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</si>
  <si>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</si>
  <si>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</si>
  <si>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</si>
  <si>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</si>
  <si>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</si>
  <si>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</si>
  <si>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</si>
  <si>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</si>
  <si>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</si>
  <si>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</si>
  <si>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</si>
  <si>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</si>
  <si>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</si>
  <si>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</si>
  <si>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</si>
  <si>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</si>
  <si>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</si>
  <si>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</si>
  <si>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</si>
  <si>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</si>
  <si>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</si>
  <si>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</si>
  <si>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</si>
  <si>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</si>
  <si>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</si>
  <si>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</si>
  <si>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</si>
  <si>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</si>
  <si>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</si>
  <si>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</si>
  <si>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</si>
  <si>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</si>
  <si>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</si>
  <si>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</si>
  <si>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</si>
  <si>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</si>
  <si>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</si>
  <si>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</si>
  <si>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</si>
  <si>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</si>
  <si>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</si>
  <si>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</si>
  <si>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</si>
  <si>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</si>
  <si>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</si>
  <si>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</si>
  <si>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</si>
  <si>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</si>
  <si>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</si>
  <si>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</si>
  <si>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</si>
  <si>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</si>
  <si>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</si>
  <si>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</si>
  <si>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</si>
  <si>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</si>
  <si>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</si>
  <si>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</si>
  <si>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</si>
  <si>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</si>
  <si>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</si>
  <si>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</si>
  <si>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</si>
  <si>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</si>
  <si>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</si>
  <si>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</si>
  <si>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</si>
  <si>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</si>
  <si>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</si>
  <si>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</si>
  <si>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</si>
  <si>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</si>
  <si>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</si>
  <si>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</si>
  <si>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</si>
  <si>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</si>
  <si>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</si>
  <si>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</si>
  <si>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</si>
  <si>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</si>
  <si>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</si>
  <si>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</si>
  <si>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</si>
  <si>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</si>
  <si>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</si>
  <si>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</si>
  <si>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</si>
  <si>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</si>
  <si>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</si>
  <si>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</si>
  <si>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</si>
  <si>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</si>
  <si>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</si>
  <si>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</si>
  <si>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</si>
  <si>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</si>
  <si>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</si>
  <si>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</si>
  <si>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</si>
  <si>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</si>
  <si>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</si>
  <si>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</si>
  <si>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</si>
  <si>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</si>
  <si>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</si>
  <si>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</si>
  <si>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</si>
  <si>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</si>
  <si>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</si>
  <si>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</si>
  <si>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</si>
  <si>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</si>
  <si>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</si>
  <si>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</si>
  <si>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</si>
  <si>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</si>
  <si>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</si>
  <si>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</si>
  <si>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</si>
  <si>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</si>
  <si>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</si>
  <si>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</si>
  <si>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</si>
  <si>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</si>
  <si>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</si>
  <si>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</si>
  <si>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</si>
  <si>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</si>
  <si>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</si>
  <si>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</si>
  <si>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</si>
  <si>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</si>
  <si>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</si>
  <si>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</si>
  <si>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</si>
  <si>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</si>
  <si>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</si>
  <si>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</si>
  <si>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</si>
  <si>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</si>
  <si>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</si>
  <si>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</si>
  <si>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</si>
  <si>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</si>
  <si>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</si>
  <si>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</si>
  <si>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</si>
  <si>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</si>
  <si>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</si>
  <si>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</si>
  <si>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</si>
  <si>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</si>
  <si>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</si>
  <si>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</si>
  <si>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</si>
  <si>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</si>
  <si>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</si>
  <si>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</si>
  <si>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</si>
  <si>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</si>
  <si>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</si>
  <si>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</si>
  <si>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</si>
  <si>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</si>
  <si>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</si>
  <si>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</si>
  <si>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</si>
  <si>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</si>
  <si>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</si>
  <si>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</si>
  <si>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</si>
  <si>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</si>
  <si>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</si>
  <si>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</si>
  <si>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</si>
  <si>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</si>
  <si>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</si>
  <si>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</si>
  <si>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</si>
  <si>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</si>
  <si>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</si>
  <si>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</si>
  <si>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</si>
  <si>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</si>
  <si>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</si>
  <si>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</si>
  <si>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</si>
  <si>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</si>
  <si>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</si>
  <si>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</si>
  <si>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</si>
  <si>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</si>
  <si>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</si>
  <si>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</si>
  <si>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</si>
  <si>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</si>
  <si>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</si>
  <si>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</si>
  <si>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</si>
  <si>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</si>
  <si>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</si>
  <si>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</si>
  <si>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</si>
  <si>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</si>
  <si>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</si>
  <si>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</si>
  <si>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</si>
  <si>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</si>
  <si>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</si>
  <si>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</si>
  <si>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</si>
  <si>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</si>
  <si>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</si>
  <si>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</si>
  <si>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</si>
  <si>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</si>
  <si>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</si>
  <si>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</si>
  <si>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</si>
  <si>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</si>
  <si>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</si>
  <si>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</si>
  <si>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</si>
  <si>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</si>
  <si>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</si>
  <si>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</si>
  <si>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</si>
  <si>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</si>
  <si>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</si>
  <si>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</si>
  <si>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</si>
  <si>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</si>
  <si>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</si>
  <si>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</si>
  <si>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</si>
  <si>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</si>
  <si>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</si>
  <si>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</si>
  <si>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</si>
  <si>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</si>
  <si>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</si>
  <si>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</si>
  <si>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</si>
  <si>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</si>
  <si>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</si>
  <si>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</si>
  <si>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</si>
  <si>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</si>
  <si>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</si>
  <si>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</si>
  <si>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</si>
  <si>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</si>
  <si>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</si>
  <si>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</si>
  <si>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</si>
  <si>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</si>
  <si>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</si>
  <si>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</si>
  <si>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</si>
  <si>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</si>
  <si>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</si>
  <si>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</si>
  <si>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</si>
  <si>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</si>
  <si>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</si>
  <si>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</si>
  <si>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</si>
  <si>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</si>
  <si>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</si>
  <si>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</si>
  <si>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</si>
  <si>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</si>
  <si>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</si>
  <si>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</si>
  <si>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</si>
  <si>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</si>
  <si>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</si>
  <si>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</si>
  <si>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</si>
  <si>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</si>
  <si>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</si>
  <si>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</si>
  <si>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</si>
  <si>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</si>
  <si>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</si>
  <si>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</si>
  <si>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</si>
  <si>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</si>
  <si>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</si>
  <si>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</si>
  <si>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</si>
  <si>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</si>
  <si>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</si>
  <si>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</si>
  <si>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</si>
  <si>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</si>
  <si>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</si>
  <si>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</si>
  <si>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</si>
  <si>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</si>
  <si>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</si>
  <si>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</si>
  <si>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</si>
  <si>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</si>
  <si>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</si>
  <si>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</si>
  <si>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</si>
  <si>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</si>
  <si>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</si>
  <si>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</si>
  <si>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</si>
  <si>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</si>
  <si>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</si>
  <si>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</si>
  <si>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</si>
  <si>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</si>
  <si>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</si>
  <si>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</si>
  <si>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</si>
  <si>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</si>
  <si>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</si>
  <si>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</si>
  <si>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</si>
  <si>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</si>
  <si>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</si>
  <si>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</si>
  <si>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</si>
  <si>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</si>
  <si>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</si>
  <si>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</si>
  <si>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</si>
  <si>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</si>
  <si>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</si>
  <si>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</si>
  <si>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</si>
  <si>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</si>
  <si>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</si>
  <si>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</si>
  <si>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</si>
  <si>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</si>
  <si>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</si>
  <si>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</si>
  <si>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</si>
  <si>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</si>
  <si>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</si>
  <si>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</si>
  <si>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</si>
  <si>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</si>
  <si>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</si>
  <si>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</si>
  <si>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</si>
  <si>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</si>
  <si>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</si>
  <si>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</si>
  <si>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</si>
  <si>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</si>
  <si>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</si>
  <si>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</si>
  <si>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</si>
  <si>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</si>
  <si>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</si>
  <si>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</si>
  <si>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</si>
  <si>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</si>
  <si>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</si>
  <si>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</si>
  <si>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</si>
  <si>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</si>
  <si>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</si>
  <si>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</si>
  <si>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</si>
  <si>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</si>
  <si>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</si>
  <si>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</si>
  <si>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</si>
  <si>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</si>
  <si>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</si>
  <si>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</si>
  <si>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</si>
  <si>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</si>
  <si>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</si>
  <si>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</si>
  <si>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</si>
  <si>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</si>
  <si>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</si>
  <si>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</si>
  <si>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</si>
  <si>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</si>
  <si>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</si>
  <si>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</si>
  <si>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</si>
  <si>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</si>
  <si>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</si>
  <si>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</si>
  <si>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</si>
  <si>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</si>
  <si>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</si>
  <si>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</si>
  <si>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</si>
  <si>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</si>
  <si>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</si>
  <si>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</si>
  <si>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</si>
  <si>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</si>
  <si>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</si>
  <si>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</si>
  <si>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</si>
  <si>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</si>
  <si>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</si>
  <si>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</si>
  <si>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</si>
  <si>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</si>
  <si>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</si>
  <si>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</si>
  <si>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</si>
  <si>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</si>
  <si>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</si>
  <si>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</si>
  <si>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</si>
  <si>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</si>
  <si>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</si>
  <si>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</si>
  <si>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</si>
  <si>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</si>
  <si>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</si>
  <si>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</si>
  <si>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</si>
  <si>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</si>
  <si>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</si>
  <si>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</si>
  <si>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</si>
  <si>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</si>
  <si>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</si>
  <si>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</si>
  <si>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</si>
  <si>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</si>
  <si>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</si>
  <si>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</si>
  <si>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</si>
  <si>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</si>
  <si>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</si>
  <si>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</si>
  <si>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</si>
  <si>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</si>
  <si>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</si>
  <si>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</si>
  <si>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</si>
  <si>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</si>
  <si>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</si>
  <si>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</si>
  <si>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</si>
  <si>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</si>
  <si>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</si>
  <si>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</si>
  <si>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</si>
  <si>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</si>
  <si>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</si>
  <si>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</si>
  <si>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</si>
  <si>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</si>
  <si>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</si>
  <si>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</si>
  <si>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</si>
  <si>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</si>
  <si>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</si>
  <si>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</si>
  <si>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</si>
  <si>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</si>
  <si>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</si>
  <si>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</si>
  <si>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</si>
  <si>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</si>
  <si>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</si>
  <si>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</si>
  <si>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</si>
  <si>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</si>
  <si>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</si>
  <si>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</si>
  <si>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</si>
  <si>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</si>
  <si>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</si>
  <si>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</si>
  <si>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</si>
  <si>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</si>
  <si>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</si>
  <si>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</si>
  <si>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</si>
  <si>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</si>
  <si>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</si>
  <si>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</si>
  <si>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</si>
  <si>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</si>
  <si>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</si>
  <si>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</si>
  <si>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</si>
  <si>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</si>
  <si>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</si>
  <si>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</si>
  <si>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</si>
  <si>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</si>
  <si>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</si>
  <si>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</si>
  <si>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</si>
  <si>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</si>
  <si>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</si>
  <si>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</si>
  <si>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</si>
  <si>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</si>
  <si>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</si>
  <si>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</si>
  <si>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</si>
  <si>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</si>
  <si>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</si>
  <si>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</si>
  <si>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</si>
  <si>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</si>
  <si>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</si>
  <si>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</si>
  <si>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</si>
  <si>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</si>
  <si>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</si>
  <si>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</si>
  <si>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</si>
  <si>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</si>
  <si>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</si>
  <si>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</si>
  <si>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</si>
  <si>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</si>
  <si>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</si>
  <si>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</si>
  <si>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</si>
  <si>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</si>
  <si>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</si>
  <si>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</si>
  <si>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</si>
  <si>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</si>
  <si>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</si>
  <si>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</si>
  <si>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</si>
  <si>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</si>
  <si>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</si>
  <si>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</si>
  <si>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</si>
  <si>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</si>
  <si>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</si>
  <si>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</si>
  <si>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</si>
  <si>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</si>
  <si>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</si>
  <si>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</si>
  <si>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</si>
  <si>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</si>
  <si>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</si>
  <si>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</si>
  <si>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</si>
  <si>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</si>
  <si>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</si>
  <si>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</si>
  <si>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</si>
  <si>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</si>
  <si>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</si>
  <si>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</si>
  <si>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</si>
  <si>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</si>
  <si>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</si>
  <si>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</si>
  <si>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</si>
  <si>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</si>
  <si>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</si>
  <si>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</si>
  <si>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</si>
  <si>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</si>
  <si>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</si>
  <si>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</si>
  <si>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</si>
  <si>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</si>
  <si>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</si>
  <si>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</si>
  <si>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</si>
  <si>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</si>
  <si>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</si>
  <si>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</si>
  <si>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</si>
  <si>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</si>
  <si>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</si>
  <si>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</si>
  <si>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</si>
  <si>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</si>
  <si>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</si>
  <si>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</si>
  <si>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</si>
  <si>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</si>
  <si>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</si>
  <si>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</si>
  <si>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</si>
  <si>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</si>
  <si>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</si>
  <si>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</si>
  <si>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</si>
  <si>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</si>
  <si>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</si>
  <si>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</si>
  <si>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</si>
  <si>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</si>
  <si>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</si>
  <si>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</si>
  <si>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</si>
  <si>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</si>
  <si>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</si>
  <si>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</si>
  <si>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</si>
  <si>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</si>
  <si>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</si>
  <si>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</si>
  <si>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</si>
  <si>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</si>
  <si>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</si>
  <si>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</si>
  <si>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</si>
  <si>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</si>
  <si>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</si>
  <si>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</si>
  <si>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</si>
  <si>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</si>
  <si>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</si>
  <si>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</si>
  <si>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</si>
  <si>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</si>
  <si>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</si>
  <si>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</si>
  <si>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</si>
  <si>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</si>
  <si>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</si>
  <si>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</si>
  <si>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</si>
  <si>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</si>
  <si>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</si>
  <si>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</si>
  <si>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</si>
  <si>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</si>
  <si>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</si>
  <si>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</si>
  <si>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</si>
  <si>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</si>
  <si>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</si>
  <si>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</si>
  <si>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</si>
  <si>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</si>
  <si>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</si>
  <si>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</si>
  <si>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</si>
  <si>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</si>
  <si>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</si>
  <si>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</si>
  <si>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</si>
  <si>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</si>
  <si>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</si>
  <si>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</si>
  <si>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</si>
  <si>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</si>
  <si>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</si>
  <si>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</si>
  <si>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</si>
  <si>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</si>
  <si>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</si>
  <si>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</si>
  <si>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</si>
  <si>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</si>
  <si>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</si>
  <si>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</si>
  <si>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</si>
  <si>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</si>
  <si>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</si>
  <si>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</si>
  <si>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</si>
  <si>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</si>
  <si>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</si>
  <si>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</si>
  <si>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</si>
  <si>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</si>
  <si>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</si>
  <si>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</si>
  <si>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</si>
  <si>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</si>
  <si>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</si>
  <si>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</si>
  <si>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</si>
  <si>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</si>
  <si>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</si>
  <si>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</si>
  <si>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</si>
  <si>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</si>
  <si>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</si>
  <si>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</si>
  <si>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</si>
  <si>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</si>
  <si>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</si>
  <si>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</si>
  <si>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</si>
  <si>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</si>
  <si>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</si>
  <si>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</si>
  <si>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</si>
  <si>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</si>
  <si>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</si>
  <si>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</si>
  <si>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</si>
  <si>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</si>
  <si>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</si>
  <si>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</si>
  <si>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</si>
  <si>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</si>
  <si>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</si>
  <si>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</si>
  <si>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</si>
  <si>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</si>
  <si>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</si>
  <si>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</si>
  <si>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</si>
  <si>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</si>
  <si>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</si>
  <si>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</si>
  <si>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</si>
  <si>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</si>
  <si>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</si>
  <si>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</si>
  <si>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</si>
  <si>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</si>
  <si>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</si>
  <si>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</si>
  <si>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</si>
  <si>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</si>
  <si>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</si>
  <si>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</si>
  <si>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</si>
  <si>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</si>
  <si>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</si>
  <si>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</si>
  <si>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</si>
  <si>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</si>
  <si>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</si>
  <si>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</si>
  <si>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</si>
  <si>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</si>
  <si>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</si>
  <si>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</si>
  <si>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</si>
  <si>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</si>
  <si>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</si>
  <si>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</si>
  <si>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</si>
  <si>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</si>
  <si>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</si>
  <si>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</si>
  <si>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</si>
  <si>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</si>
  <si>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</si>
  <si>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</si>
  <si>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</si>
  <si>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</si>
  <si>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</si>
  <si>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</si>
  <si>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</si>
  <si>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</si>
  <si>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</si>
  <si>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</si>
  <si>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</si>
  <si>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</si>
  <si>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</si>
  <si>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</si>
  <si>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</si>
  <si>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</si>
  <si>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</si>
  <si>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</si>
  <si>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</si>
  <si>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</si>
  <si>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</si>
  <si>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</si>
  <si>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</si>
  <si>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</si>
  <si>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</si>
  <si>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</si>
  <si>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</si>
  <si>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</si>
  <si>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</si>
  <si>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</si>
  <si>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</si>
  <si>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</si>
  <si>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</si>
  <si>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</si>
  <si>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</si>
  <si>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</si>
  <si>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</si>
  <si>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</si>
  <si>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</si>
  <si>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</si>
  <si>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</si>
  <si>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</si>
  <si>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</si>
  <si>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</si>
  <si>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</si>
  <si>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</si>
  <si>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</si>
  <si>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</si>
  <si>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</si>
  <si>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</si>
  <si>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</si>
  <si>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</si>
  <si>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</si>
  <si>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</si>
  <si>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</si>
  <si>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</si>
  <si>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</si>
  <si>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</si>
  <si>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</si>
  <si>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</si>
  <si>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</si>
  <si>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</si>
  <si>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</si>
  <si>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</si>
  <si>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</si>
  <si>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</si>
  <si>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</si>
  <si>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</si>
  <si>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</si>
  <si>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</si>
  <si>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</si>
  <si>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</si>
  <si>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</si>
  <si>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</si>
  <si>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</si>
  <si>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</si>
  <si>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</si>
  <si>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</si>
  <si>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</si>
  <si>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</si>
  <si>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</si>
  <si>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</si>
  <si>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</si>
  <si>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</si>
  <si>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</si>
  <si>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</si>
  <si>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</si>
  <si>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</si>
  <si>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</si>
  <si>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</si>
  <si>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</si>
  <si>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</si>
  <si>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</si>
  <si>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</si>
  <si>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</si>
  <si>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</si>
  <si>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</si>
  <si>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</si>
  <si>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</si>
  <si>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</si>
  <si>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</si>
  <si>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</si>
  <si>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</si>
  <si>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</si>
  <si>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</si>
  <si>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</si>
  <si>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</si>
  <si>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</si>
  <si>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</si>
  <si>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</si>
  <si>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</si>
  <si>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</si>
  <si>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</si>
  <si>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</si>
  <si>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</si>
  <si>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</si>
  <si>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</si>
  <si>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</si>
  <si>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</si>
  <si>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</si>
  <si>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</si>
  <si>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</si>
  <si>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</si>
  <si>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</si>
  <si>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</si>
  <si>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</si>
  <si>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</si>
  <si>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</si>
  <si>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</si>
  <si>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</si>
  <si>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</si>
  <si>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</si>
  <si>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</si>
  <si>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</si>
  <si>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</si>
  <si>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</si>
  <si>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</si>
  <si>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</si>
  <si>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</si>
  <si>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</si>
  <si>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</si>
  <si>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</si>
  <si>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</si>
  <si>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</si>
  <si>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</si>
  <si>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</si>
  <si>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</si>
  <si>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</si>
  <si>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</si>
  <si>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</si>
  <si>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</si>
  <si>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</si>
  <si>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</si>
  <si>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</si>
  <si>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</si>
  <si>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</si>
  <si>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</si>
  <si>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</si>
  <si>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</si>
  <si>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</si>
  <si>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</si>
  <si>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</si>
  <si>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</si>
  <si>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</si>
  <si>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</si>
  <si>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</si>
  <si>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</si>
  <si>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</si>
  <si>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</si>
  <si>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</si>
  <si>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</si>
  <si>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</si>
  <si>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</si>
  <si>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</si>
  <si>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</si>
  <si>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</si>
  <si>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</si>
  <si>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</si>
  <si>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</si>
  <si>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</si>
  <si>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</si>
  <si>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</si>
  <si>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</si>
  <si>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</si>
  <si>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</si>
  <si>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</si>
  <si>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</si>
  <si>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</si>
  <si>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</si>
  <si>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</si>
  <si>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</si>
  <si>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</si>
  <si>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</si>
  <si>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</si>
  <si>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</si>
  <si>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</si>
  <si>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</si>
  <si>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</si>
  <si>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</si>
  <si>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</si>
  <si>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</si>
  <si>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</si>
  <si>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</si>
  <si>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</si>
  <si>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</si>
  <si>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</si>
  <si>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</si>
  <si>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</si>
  <si>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</si>
  <si>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</si>
  <si>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</si>
  <si>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</si>
  <si>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</si>
  <si>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</si>
  <si>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</si>
  <si>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</si>
  <si>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</si>
  <si>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</si>
  <si>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</si>
  <si>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</si>
  <si>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</si>
  <si>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</si>
  <si>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</si>
  <si>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</si>
  <si>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</si>
  <si>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</si>
  <si>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</si>
  <si>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</si>
  <si>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</si>
  <si>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</si>
  <si>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</si>
  <si>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</si>
  <si>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</si>
  <si>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</si>
  <si>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</si>
  <si>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</si>
  <si>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</si>
  <si>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</si>
  <si>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</si>
  <si>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</si>
  <si>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</si>
  <si>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</si>
  <si>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</si>
  <si>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</si>
  <si>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</si>
  <si>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</si>
  <si>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</si>
  <si>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</si>
  <si>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</si>
  <si>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</si>
  <si>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</si>
  <si>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</si>
  <si>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</si>
  <si>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</si>
  <si>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</si>
  <si>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</si>
  <si>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</si>
  <si>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</si>
  <si>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</si>
  <si>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</si>
  <si>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</si>
  <si>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</si>
  <si>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</si>
  <si>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</si>
  <si>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</si>
  <si>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</si>
  <si>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</si>
  <si>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</si>
  <si>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</si>
  <si>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</si>
  <si>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</si>
  <si>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</si>
  <si>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</si>
  <si>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</si>
  <si>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</si>
  <si>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</si>
  <si>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</si>
  <si>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</si>
  <si>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</si>
  <si>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</si>
  <si>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</si>
  <si>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</si>
  <si>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</si>
  <si>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</si>
  <si>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</si>
  <si>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</si>
  <si>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</si>
  <si>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</si>
  <si>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</si>
  <si>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</si>
  <si>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</si>
  <si>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</si>
  <si>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</si>
  <si>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</si>
  <si>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</si>
  <si>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</si>
  <si>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</si>
  <si>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</si>
  <si>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</si>
  <si>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</si>
  <si>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</si>
  <si>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</si>
  <si>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</si>
  <si>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</si>
  <si>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</si>
  <si>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</si>
  <si>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</si>
  <si>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</si>
  <si>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</si>
  <si>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</si>
  <si>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</si>
  <si>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</si>
  <si>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</si>
  <si>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</si>
  <si>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</si>
  <si>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</si>
  <si>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</si>
  <si>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</si>
  <si>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</si>
  <si>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</si>
  <si>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</si>
  <si>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</si>
  <si>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</si>
  <si>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</si>
  <si>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</si>
  <si>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</si>
  <si>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</si>
  <si>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</si>
  <si>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</si>
  <si>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</si>
  <si>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</si>
  <si>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</si>
  <si>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</si>
  <si>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</si>
  <si>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</si>
  <si>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</si>
  <si>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</si>
  <si>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</si>
  <si>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</si>
  <si>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</si>
  <si>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</si>
  <si>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</si>
  <si>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</si>
  <si>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</si>
  <si>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</si>
  <si>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</si>
  <si>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</si>
  <si>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</si>
  <si>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</si>
  <si>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</si>
  <si>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</si>
  <si>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</si>
  <si>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</si>
  <si>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</si>
  <si>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</si>
  <si>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</si>
  <si>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</si>
  <si>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</si>
  <si>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</si>
  <si>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</si>
  <si>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</si>
  <si>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</si>
  <si>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</si>
  <si>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</si>
  <si>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</si>
  <si>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</si>
  <si>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</si>
  <si>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</si>
  <si>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</si>
  <si>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</si>
  <si>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</si>
  <si>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</si>
  <si>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</si>
  <si>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</si>
  <si>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</si>
  <si>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</si>
  <si>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</si>
  <si>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</si>
  <si>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</si>
  <si>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</si>
  <si>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</si>
  <si>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</si>
  <si>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</si>
  <si>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</si>
  <si>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</si>
  <si>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</si>
  <si>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</si>
  <si>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</si>
  <si>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</si>
  <si>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</si>
  <si>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</si>
  <si>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</si>
  <si>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</si>
  <si>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</si>
  <si>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</si>
  <si>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</si>
  <si>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</si>
  <si>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</si>
  <si>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</si>
  <si>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</si>
  <si>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</si>
  <si>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</si>
  <si>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</si>
  <si>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</si>
  <si>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</si>
  <si>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</si>
  <si>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</si>
  <si>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</si>
  <si>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</si>
  <si>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</si>
  <si>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</si>
  <si>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</si>
  <si>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</si>
  <si>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</si>
  <si>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</si>
  <si>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</si>
  <si>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</si>
  <si>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</si>
  <si>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</si>
  <si>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</si>
  <si>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</si>
  <si>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</si>
  <si>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</si>
  <si>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</si>
  <si>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</si>
  <si>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</si>
  <si>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</si>
  <si>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</si>
  <si>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</si>
  <si>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</si>
  <si>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</si>
  <si>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</si>
  <si>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</si>
  <si>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</si>
  <si>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</si>
  <si>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</si>
  <si>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</si>
  <si>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</si>
  <si>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</si>
  <si>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</si>
  <si>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</si>
  <si>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</si>
  <si>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</si>
  <si>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</si>
  <si>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</si>
  <si>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</si>
  <si>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</si>
  <si>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</si>
  <si>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</si>
  <si>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</si>
  <si>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</si>
  <si>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</si>
  <si>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</si>
  <si>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</si>
  <si>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</si>
  <si>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</si>
  <si>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</si>
  <si>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</si>
  <si>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</si>
  <si>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</si>
  <si>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</si>
  <si>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</si>
  <si>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</si>
  <si>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</si>
  <si>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</si>
  <si>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</si>
  <si>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</si>
  <si>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</si>
  <si>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</si>
  <si>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</si>
  <si>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</si>
  <si>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</si>
  <si>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</si>
  <si>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</si>
  <si>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</si>
  <si>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</si>
  <si>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</si>
  <si>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</si>
  <si>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</si>
  <si>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</si>
  <si>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</si>
  <si>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</si>
  <si>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</si>
  <si>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</si>
  <si>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</si>
  <si>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</si>
  <si>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</si>
  <si>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</si>
  <si>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</si>
  <si>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</si>
  <si>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</si>
  <si>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</si>
  <si>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</si>
  <si>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</si>
  <si>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</si>
  <si>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</si>
  <si>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</si>
  <si>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</si>
  <si>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</si>
  <si>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</si>
  <si>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</si>
  <si>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</si>
  <si>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</si>
  <si>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</si>
  <si>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</si>
  <si>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</si>
  <si>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</si>
  <si>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</si>
  <si>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</si>
  <si>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</si>
  <si>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</si>
  <si>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</si>
  <si>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</si>
  <si>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</si>
  <si>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</si>
  <si>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</si>
  <si>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</si>
  <si>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</si>
  <si>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</si>
  <si>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</si>
  <si>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</si>
  <si>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</si>
  <si>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</si>
  <si>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</si>
  <si>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</si>
  <si>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</si>
  <si>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</si>
  <si>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</si>
  <si>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</si>
  <si>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</si>
  <si>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</si>
  <si>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</si>
  <si>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</si>
  <si>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</si>
  <si>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</si>
  <si>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</si>
  <si>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</si>
  <si>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</si>
  <si>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</si>
  <si>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</si>
  <si>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</si>
  <si>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</si>
  <si>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</si>
  <si>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</si>
  <si>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</si>
  <si>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</si>
  <si>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</si>
  <si>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</si>
  <si>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</si>
  <si>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</si>
  <si>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</si>
  <si>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</si>
  <si>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</si>
  <si>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</si>
  <si>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</si>
  <si>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</si>
  <si>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</si>
  <si>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</si>
  <si>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</si>
  <si>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</si>
  <si>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</si>
  <si>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</si>
  <si>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</si>
  <si>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</si>
  <si>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</si>
  <si>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</si>
  <si>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</si>
  <si>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</si>
  <si>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</si>
  <si>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</si>
  <si>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</si>
  <si>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</si>
  <si>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</si>
  <si>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</si>
  <si>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</si>
  <si>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</si>
  <si>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</si>
  <si>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</si>
  <si>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</si>
  <si>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</si>
  <si>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</si>
  <si>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</si>
  <si>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</si>
  <si>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</si>
  <si>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</si>
  <si>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</si>
  <si>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</si>
  <si>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</si>
  <si>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</si>
  <si>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</si>
  <si>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</si>
  <si>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</si>
  <si>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</si>
  <si>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</si>
  <si>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</si>
  <si>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</si>
  <si>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</si>
  <si>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</si>
  <si>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</si>
  <si>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</si>
  <si>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</si>
  <si>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</si>
  <si>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</si>
  <si>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</si>
  <si>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</si>
  <si>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</si>
  <si>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</si>
  <si>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</si>
  <si>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</si>
  <si>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</si>
  <si>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</si>
  <si>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</si>
  <si>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</si>
  <si>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</si>
  <si>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</si>
  <si>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</si>
  <si>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</si>
  <si>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</si>
  <si>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</si>
  <si>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</si>
  <si>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</si>
  <si>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</si>
  <si>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</si>
  <si>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</si>
  <si>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</si>
  <si>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</si>
  <si>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</si>
  <si>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</si>
  <si>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</si>
  <si>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</si>
  <si>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</si>
  <si>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</si>
  <si>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</si>
  <si>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</si>
  <si>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</si>
  <si>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</si>
  <si>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</si>
  <si>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</si>
  <si>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</si>
  <si>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</si>
  <si>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</si>
  <si>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</si>
  <si>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</si>
  <si>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</si>
  <si>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</si>
  <si>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</si>
  <si>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</si>
  <si>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</si>
  <si>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</si>
  <si>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</si>
  <si>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</si>
  <si>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</si>
  <si>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</si>
  <si>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</si>
  <si>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</si>
  <si>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</si>
  <si>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</si>
  <si>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</si>
  <si>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</si>
  <si>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</si>
  <si>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</si>
  <si>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</si>
  <si>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</si>
  <si>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</si>
  <si>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</si>
  <si>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</si>
  <si>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</si>
  <si>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</si>
  <si>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</si>
  <si>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</si>
  <si>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</si>
  <si>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</si>
  <si>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</si>
  <si>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</si>
  <si>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</si>
  <si>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</si>
  <si>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</si>
  <si>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</si>
  <si>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</si>
  <si>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</si>
  <si>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</si>
  <si>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</si>
  <si>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</si>
  <si>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</si>
  <si>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</si>
  <si>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</si>
  <si>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</si>
  <si>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</si>
  <si>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</si>
  <si>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</si>
  <si>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</si>
  <si>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</si>
  <si>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</si>
  <si>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</si>
  <si>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</si>
  <si>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</si>
  <si>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</si>
  <si>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</si>
  <si>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</si>
  <si>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</si>
  <si>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</si>
  <si>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</si>
  <si>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</si>
  <si>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</si>
  <si>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</si>
  <si>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</si>
  <si>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</si>
  <si>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</si>
  <si>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</si>
  <si>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</si>
  <si>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</si>
  <si>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</si>
  <si>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</si>
  <si>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</si>
  <si>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</si>
  <si>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</si>
  <si>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</si>
  <si>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</si>
  <si>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</si>
  <si>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</si>
  <si>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</si>
  <si>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</si>
  <si>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</si>
  <si>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</si>
  <si>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</si>
  <si>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</si>
  <si>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</si>
  <si>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</si>
  <si>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</si>
  <si>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</si>
  <si>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</si>
  <si>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</si>
  <si>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</si>
  <si>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</si>
  <si>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</si>
  <si>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</si>
  <si>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</si>
  <si>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</si>
  <si>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</si>
  <si>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</si>
  <si>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</si>
  <si>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</si>
  <si>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</si>
  <si>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</si>
  <si>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</si>
  <si>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</si>
  <si>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</si>
  <si>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</si>
  <si>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</si>
  <si>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</si>
  <si>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</si>
  <si>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</si>
  <si>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</si>
  <si>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</si>
  <si>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</si>
  <si>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</si>
  <si>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</si>
  <si>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</si>
  <si>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</si>
  <si>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</si>
  <si>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</si>
  <si>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</si>
  <si>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</si>
  <si>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</si>
  <si>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</si>
  <si>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</si>
  <si>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</si>
  <si>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</si>
  <si>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</si>
  <si>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</si>
  <si>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</si>
  <si>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</si>
  <si>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</si>
  <si>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</si>
  <si>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</si>
  <si>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</si>
  <si>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</si>
  <si>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</si>
  <si>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</si>
  <si>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</si>
  <si>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</si>
  <si>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</si>
  <si>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</si>
  <si>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</si>
  <si>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</si>
  <si>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</si>
  <si>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</si>
  <si>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</si>
  <si>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</si>
  <si>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</si>
  <si>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</si>
  <si>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</si>
  <si>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</si>
  <si>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</si>
  <si>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</si>
  <si>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</si>
  <si>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</si>
  <si>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</si>
  <si>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</si>
  <si>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</si>
  <si>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</si>
  <si>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</si>
  <si>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</si>
  <si>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</si>
  <si>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</si>
  <si>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</si>
  <si>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</si>
  <si>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</si>
  <si>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</si>
  <si>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</si>
  <si>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</si>
  <si>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</si>
  <si>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</si>
  <si>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</si>
  <si>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</si>
  <si>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</si>
  <si>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</si>
  <si>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</si>
  <si>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</si>
  <si>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</si>
  <si>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</si>
  <si>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</si>
  <si>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</si>
  <si>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</si>
  <si>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</si>
  <si>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</si>
  <si>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</si>
  <si>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</si>
  <si>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</si>
  <si>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</si>
  <si>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</si>
  <si>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</si>
  <si>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</si>
  <si>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</si>
  <si>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</si>
  <si>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</si>
  <si>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</si>
  <si>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</si>
  <si>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</si>
  <si>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</si>
  <si>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</si>
  <si>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</si>
  <si>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</si>
  <si>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</si>
  <si>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</si>
  <si>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</si>
  <si>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</si>
  <si>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</si>
  <si>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</si>
  <si>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</si>
  <si>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</si>
  <si>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</si>
  <si>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</si>
  <si>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</si>
  <si>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</si>
  <si>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</si>
  <si>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</si>
  <si>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</si>
  <si>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</si>
  <si>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</si>
  <si>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</si>
  <si>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</si>
  <si>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</si>
  <si>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</si>
  <si>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</si>
  <si>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</si>
  <si>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</si>
  <si>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</si>
  <si>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</si>
  <si>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</si>
  <si>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</si>
  <si>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</si>
  <si>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</si>
  <si>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</si>
  <si>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</si>
  <si>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</si>
  <si>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</si>
  <si>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</si>
  <si>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</si>
  <si>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</si>
  <si>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</si>
  <si>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</si>
  <si>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</si>
  <si>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</si>
  <si>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</si>
  <si>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</si>
  <si>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</si>
  <si>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</si>
  <si>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</si>
  <si>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</si>
  <si>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</si>
  <si>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</si>
  <si>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</si>
  <si>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</si>
  <si>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</si>
  <si>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</si>
  <si>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</si>
  <si>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</si>
  <si>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</si>
  <si>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</si>
  <si>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</si>
  <si>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</si>
  <si>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</si>
  <si>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</si>
  <si>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</si>
  <si>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</si>
  <si>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</si>
  <si>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</si>
  <si>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</si>
  <si>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</si>
  <si>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</si>
  <si>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</si>
  <si>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</si>
  <si>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</si>
  <si>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</si>
  <si>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</si>
  <si>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</si>
  <si>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</si>
  <si>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</si>
  <si>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</si>
  <si>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</si>
  <si>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</si>
  <si>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</si>
  <si>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</si>
  <si>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</si>
  <si>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</si>
  <si>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</si>
  <si>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</si>
  <si>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</si>
  <si>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</si>
  <si>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</si>
  <si>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</si>
  <si>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</si>
  <si>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</si>
  <si>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</si>
  <si>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</si>
  <si>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</si>
  <si>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</si>
  <si>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</si>
  <si>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</si>
  <si>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</si>
  <si>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</si>
  <si>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</si>
  <si>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</si>
  <si>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</si>
  <si>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</si>
  <si>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</si>
  <si>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</si>
  <si>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</si>
  <si>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</si>
  <si>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</si>
  <si>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</si>
  <si>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</si>
  <si>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</si>
  <si>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</si>
  <si>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</si>
  <si>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</si>
  <si>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</si>
  <si>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</si>
  <si>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</si>
  <si>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</si>
  <si>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</si>
  <si>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</si>
  <si>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</si>
  <si>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</si>
  <si>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</si>
  <si>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</si>
  <si>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</si>
  <si>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</si>
  <si>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</si>
  <si>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</si>
  <si>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</si>
  <si>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</si>
  <si>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</si>
  <si>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</si>
  <si>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</si>
  <si>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</si>
  <si>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</si>
  <si>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</si>
  <si>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</si>
  <si>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</si>
  <si>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</si>
  <si>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</si>
  <si>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</si>
  <si>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</si>
  <si>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</si>
  <si>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</si>
  <si>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</si>
  <si>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</si>
  <si>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</si>
  <si>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</si>
  <si>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</si>
  <si>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</si>
  <si>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</si>
  <si>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</si>
  <si>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</si>
  <si>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</si>
  <si>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</si>
  <si>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</si>
  <si>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</si>
  <si>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</si>
  <si>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</si>
  <si>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</si>
  <si>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</si>
  <si>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</si>
  <si>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</si>
  <si>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</si>
  <si>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</si>
  <si>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</si>
  <si>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</si>
  <si>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</si>
  <si>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</si>
  <si>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</si>
  <si>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</si>
  <si>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</si>
  <si>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</si>
  <si>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</si>
  <si>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</si>
  <si>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</si>
  <si>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</si>
  <si>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</si>
  <si>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</si>
  <si>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</si>
  <si>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</si>
  <si>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</si>
  <si>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</si>
  <si>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</si>
  <si>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</si>
  <si>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</si>
  <si>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</si>
  <si>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</si>
  <si>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</si>
  <si>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</si>
  <si>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</si>
  <si>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</si>
  <si>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</si>
  <si>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</si>
  <si>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</si>
  <si>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</si>
  <si>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</si>
  <si>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</si>
  <si>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</si>
  <si>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</si>
  <si>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</si>
  <si>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</si>
  <si>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</si>
  <si>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</si>
  <si>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</si>
  <si>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</si>
  <si>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</si>
  <si>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</si>
  <si>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</si>
  <si>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</si>
  <si>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</si>
  <si>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</si>
  <si>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</si>
  <si>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</si>
  <si>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</si>
  <si>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</si>
  <si>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</si>
  <si>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</si>
  <si>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</si>
  <si>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</si>
  <si>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</si>
  <si>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</si>
  <si>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</si>
  <si>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</si>
  <si>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</si>
  <si>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</si>
  <si>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</si>
  <si>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</si>
  <si>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</si>
  <si>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</si>
  <si>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</si>
  <si>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</si>
  <si>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</si>
  <si>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</si>
  <si>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</si>
  <si>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</si>
  <si>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</si>
  <si>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</si>
  <si>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</si>
  <si>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</si>
  <si>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</si>
  <si>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</si>
  <si>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</si>
  <si>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</si>
  <si>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</si>
  <si>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</si>
  <si>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</si>
  <si>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</si>
  <si>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</si>
  <si>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</si>
  <si>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</si>
  <si>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</si>
  <si>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</si>
  <si>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</si>
  <si>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</si>
  <si>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</si>
  <si>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</si>
  <si>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</si>
  <si>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</si>
  <si>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</si>
  <si>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</si>
  <si>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</si>
  <si>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</si>
  <si>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</si>
  <si>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</si>
  <si>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</si>
  <si>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</si>
  <si>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</si>
  <si>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</si>
  <si>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</si>
  <si>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</si>
  <si>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</si>
  <si>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</si>
  <si>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</si>
  <si>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</si>
  <si>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</si>
  <si>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</si>
  <si>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</si>
  <si>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</si>
  <si>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</si>
  <si>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</si>
  <si>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</si>
  <si>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</si>
  <si>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</si>
  <si>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</si>
  <si>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</si>
  <si>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</si>
  <si>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</si>
  <si>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</si>
  <si>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</si>
  <si>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</si>
  <si>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</si>
  <si>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</si>
  <si>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</si>
  <si>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</si>
  <si>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</si>
  <si>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</si>
  <si>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</si>
  <si>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</si>
  <si>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</si>
  <si>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</si>
  <si>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</si>
  <si>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</si>
  <si>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</si>
  <si>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</si>
  <si>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</si>
  <si>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</si>
  <si>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</si>
  <si>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</si>
  <si>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</si>
  <si>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</si>
  <si>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</si>
  <si>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</si>
  <si>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</si>
  <si>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</si>
  <si>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</si>
  <si>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</si>
  <si>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</si>
  <si>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</si>
  <si>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</si>
  <si>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</si>
  <si>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</si>
  <si>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</si>
  <si>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</si>
  <si>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</si>
  <si>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</si>
  <si>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</si>
  <si>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</si>
  <si>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</si>
  <si>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</si>
  <si>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</si>
  <si>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</si>
  <si>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</si>
  <si>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</si>
  <si>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</si>
  <si>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</si>
  <si>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</si>
  <si>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</si>
  <si>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</si>
  <si>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</si>
  <si>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</si>
  <si>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</si>
  <si>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</si>
  <si>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</si>
  <si>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</si>
  <si>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</si>
  <si>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</si>
  <si>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</si>
  <si>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</si>
  <si>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</si>
  <si>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</si>
  <si>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</si>
  <si>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</si>
  <si>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</si>
  <si>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</si>
  <si>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</si>
  <si>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</si>
  <si>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</si>
  <si>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</si>
  <si>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</si>
  <si>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</si>
  <si>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</si>
  <si>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</si>
  <si>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</si>
  <si>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</si>
  <si>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</si>
  <si>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</si>
  <si>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</si>
  <si>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</si>
  <si>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</si>
  <si>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</si>
  <si>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</si>
  <si>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</si>
  <si>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</si>
  <si>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</si>
  <si>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</si>
  <si>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</si>
  <si>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</si>
  <si>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</si>
  <si>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</si>
  <si>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</si>
  <si>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</si>
  <si>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</si>
  <si>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</si>
  <si>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</si>
  <si>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</si>
  <si>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</si>
  <si>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</si>
  <si>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</si>
  <si>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</si>
  <si>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</si>
  <si>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</si>
  <si>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</si>
  <si>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</si>
  <si>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</si>
  <si>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</si>
  <si>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</si>
  <si>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</si>
  <si>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</si>
  <si>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</si>
  <si>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</si>
  <si>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</si>
  <si>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</si>
  <si>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</si>
  <si>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</si>
  <si>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</si>
  <si>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</si>
  <si>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</si>
  <si>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</si>
  <si>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</si>
  <si>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</si>
  <si>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</si>
  <si>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</si>
  <si>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</si>
  <si>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</si>
  <si>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</si>
  <si>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</si>
  <si>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</si>
  <si>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</si>
  <si>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</si>
  <si>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</si>
  <si>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</si>
  <si>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</si>
  <si>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</si>
  <si>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</si>
  <si>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</si>
  <si>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</si>
  <si>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</si>
  <si>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</si>
  <si>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</si>
  <si>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</si>
  <si>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</si>
  <si>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</si>
  <si>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</si>
  <si>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</si>
  <si>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</si>
  <si>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</si>
  <si>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</si>
  <si>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</si>
  <si>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</si>
  <si>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</si>
  <si>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</si>
  <si>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</si>
  <si>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</si>
  <si>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</si>
  <si>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</si>
  <si>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</si>
  <si>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</si>
  <si>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</si>
  <si>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</si>
  <si>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</si>
  <si>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</si>
  <si>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</si>
  <si>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</si>
  <si>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</si>
  <si>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</si>
  <si>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</si>
  <si>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</si>
  <si>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</si>
  <si>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</si>
  <si>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</si>
  <si>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</si>
  <si>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</si>
  <si>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</si>
  <si>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</si>
  <si>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</si>
  <si>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</si>
  <si>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</si>
  <si>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</si>
  <si>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</si>
  <si>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</si>
  <si>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</si>
  <si>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</si>
  <si>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</si>
  <si>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</si>
  <si>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</si>
  <si>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</si>
  <si>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</si>
  <si>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</si>
  <si>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</si>
  <si>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</si>
  <si>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</si>
  <si>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</si>
  <si>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</si>
  <si>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</si>
  <si>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</si>
  <si>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</si>
  <si>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</si>
  <si>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</si>
  <si>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</si>
  <si>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</si>
  <si>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</si>
  <si>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</si>
  <si>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</si>
  <si>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</si>
  <si>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</si>
  <si>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</si>
  <si>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</si>
  <si>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</si>
  <si>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</si>
  <si>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</si>
  <si>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</si>
  <si>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</si>
  <si>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</si>
  <si>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</si>
  <si>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</si>
  <si>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</si>
  <si>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</si>
  <si>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</si>
  <si>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</si>
  <si>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</si>
  <si>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</si>
  <si>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</si>
  <si>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</si>
  <si>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</si>
  <si>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</si>
  <si>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</si>
  <si>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</si>
  <si>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</si>
  <si>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</si>
  <si>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</si>
  <si>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</si>
  <si>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</si>
  <si>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</si>
  <si>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</si>
  <si>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</si>
  <si>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</si>
  <si>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</si>
  <si>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</si>
  <si>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</si>
  <si>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</si>
  <si>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</si>
  <si>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</si>
  <si>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</si>
  <si>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</si>
  <si>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</si>
  <si>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</si>
  <si>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</si>
  <si>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</si>
  <si>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</si>
  <si>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</si>
  <si>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</si>
  <si>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</si>
  <si>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</si>
  <si>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</si>
  <si>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</si>
  <si>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</si>
  <si>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</si>
  <si>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</si>
  <si>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</si>
  <si>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</si>
  <si>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</si>
  <si>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</si>
  <si>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</si>
  <si>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</si>
  <si>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</si>
  <si>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</si>
  <si>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</si>
  <si>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</si>
  <si>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</si>
  <si>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</si>
  <si>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</si>
  <si>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</si>
  <si>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</si>
  <si>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</si>
  <si>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</si>
  <si>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</si>
  <si>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</si>
  <si>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</si>
  <si>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</si>
  <si>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</si>
  <si>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</si>
  <si>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</si>
  <si>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</si>
  <si>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</si>
  <si>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</si>
  <si>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</si>
  <si>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</si>
  <si>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</si>
  <si>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</si>
  <si>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</si>
  <si>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</si>
  <si>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</si>
  <si>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</si>
  <si>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</si>
  <si>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</si>
  <si>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</si>
  <si>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</si>
  <si>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</si>
  <si>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</si>
  <si>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</si>
  <si>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</si>
  <si>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</si>
  <si>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</si>
  <si>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</si>
  <si>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</si>
  <si>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</si>
  <si>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</si>
  <si>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</si>
  <si>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</si>
  <si>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</si>
  <si>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</si>
  <si>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</si>
  <si>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</si>
  <si>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</si>
  <si>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</si>
  <si>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</si>
  <si>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</si>
  <si>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</si>
  <si>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</si>
  <si>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</si>
  <si>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</si>
  <si>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</si>
  <si>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</si>
  <si>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</si>
  <si>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</si>
  <si>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</si>
  <si>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</si>
  <si>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</si>
  <si>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</si>
  <si>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</si>
  <si>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</si>
  <si>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</si>
  <si>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</si>
  <si>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</si>
  <si>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</si>
  <si>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</si>
  <si>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</si>
  <si>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</si>
  <si>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</si>
  <si>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</si>
  <si>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</si>
  <si>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</si>
  <si>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</si>
  <si>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</si>
  <si>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</si>
  <si>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</si>
  <si>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</si>
  <si>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</si>
  <si>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</si>
  <si>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</si>
  <si>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</si>
  <si>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</si>
  <si>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</si>
  <si>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</si>
  <si>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</si>
  <si>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</si>
  <si>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</si>
  <si>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</si>
  <si>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</si>
  <si>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</si>
  <si>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</si>
  <si>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</si>
  <si>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</si>
  <si>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</si>
  <si>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</si>
  <si>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</si>
  <si>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</si>
  <si>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</si>
  <si>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</si>
  <si>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</si>
  <si>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</si>
  <si>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</si>
  <si>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</si>
  <si>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</si>
  <si>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</si>
  <si>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</si>
  <si>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</si>
  <si>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</si>
  <si>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</si>
  <si>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</si>
  <si>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</si>
  <si>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</si>
  <si>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</si>
  <si>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</si>
  <si>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</si>
  <si>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</si>
  <si>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</si>
  <si>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</si>
  <si>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</si>
  <si>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</si>
  <si>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</si>
  <si>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</si>
  <si>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</si>
  <si>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</si>
  <si>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</si>
  <si>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</si>
  <si>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</si>
  <si>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</si>
  <si>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</si>
  <si>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</si>
  <si>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</si>
  <si>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</si>
  <si>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</si>
  <si>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</si>
  <si>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</si>
  <si>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</si>
  <si>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</si>
  <si>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</si>
  <si>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</si>
  <si>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</si>
  <si>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</si>
  <si>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</si>
  <si>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</si>
  <si>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</si>
  <si>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</si>
  <si>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</si>
  <si>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</si>
  <si>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</si>
  <si>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</si>
  <si>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</si>
  <si>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</si>
  <si>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</si>
  <si>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</si>
  <si>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</si>
  <si>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</si>
  <si>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</si>
  <si>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</si>
  <si>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</si>
  <si>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</si>
  <si>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</si>
  <si>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</si>
  <si>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</si>
  <si>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</si>
  <si>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</si>
  <si>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</si>
  <si>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</si>
  <si>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</si>
  <si>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</si>
  <si>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</si>
  <si>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</si>
  <si>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</si>
  <si>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</si>
  <si>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</si>
  <si>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</si>
  <si>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</si>
  <si>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</si>
  <si>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</si>
  <si>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</si>
  <si>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</si>
  <si>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</si>
  <si>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</si>
  <si>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</si>
  <si>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</si>
  <si>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</si>
  <si>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</si>
  <si>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</si>
  <si>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</si>
  <si>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</si>
  <si>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</si>
  <si>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</si>
  <si>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</si>
  <si>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</si>
  <si>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</si>
  <si>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</si>
  <si>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</si>
  <si>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</si>
  <si>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</si>
  <si>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</si>
  <si>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</si>
  <si>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</si>
  <si>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</si>
  <si>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</si>
  <si>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</si>
  <si>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</si>
  <si>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</si>
  <si>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</si>
  <si>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</si>
  <si>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</si>
  <si>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</si>
  <si>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</si>
  <si>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</si>
  <si>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</si>
  <si>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</si>
  <si>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</si>
  <si>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</si>
  <si>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</si>
  <si>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</si>
  <si>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</si>
  <si>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</si>
  <si>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</si>
  <si>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</si>
  <si>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</si>
  <si>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</si>
  <si>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</si>
  <si>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</si>
  <si>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</si>
  <si>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</si>
  <si>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</si>
  <si>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</si>
  <si>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</si>
  <si>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</si>
  <si>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</si>
  <si>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</si>
  <si>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</si>
  <si>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</si>
  <si>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</si>
  <si>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</si>
  <si>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</si>
  <si>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</si>
  <si>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</si>
  <si>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</si>
  <si>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</si>
  <si>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</si>
  <si>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</si>
  <si>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</si>
  <si>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</si>
  <si>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</si>
  <si>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</si>
  <si>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</si>
  <si>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</si>
  <si>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</si>
  <si>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</si>
  <si>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</si>
  <si>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</si>
  <si>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</si>
  <si>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</si>
  <si>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</si>
  <si>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</si>
  <si>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</si>
  <si>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</si>
  <si>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</si>
  <si>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</si>
  <si>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</si>
  <si>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</si>
  <si>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</si>
  <si>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</si>
  <si>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</si>
  <si>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</si>
  <si>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</si>
  <si>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</si>
  <si>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</si>
  <si>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</si>
  <si>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</si>
  <si>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</si>
  <si>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</si>
  <si>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</si>
  <si>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</si>
  <si>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</si>
  <si>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</si>
  <si>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</si>
  <si>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</si>
  <si>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</si>
  <si>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</si>
  <si>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</si>
  <si>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</si>
  <si>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</si>
  <si>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</si>
  <si>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</si>
  <si>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</si>
  <si>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</si>
  <si>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</si>
  <si>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</si>
  <si>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</si>
  <si>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</si>
  <si>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</si>
  <si>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</si>
  <si>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</si>
  <si>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</si>
  <si>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</si>
  <si>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</si>
  <si>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</si>
  <si>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</si>
  <si>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</si>
  <si>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</si>
  <si>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</si>
  <si>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</si>
  <si>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</si>
  <si>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</si>
  <si>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</si>
  <si>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</si>
  <si>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</si>
  <si>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</si>
  <si>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</si>
  <si>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</si>
  <si>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</si>
  <si>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</si>
  <si>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</si>
  <si>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</si>
  <si>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</si>
  <si>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</si>
  <si>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</si>
  <si>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</si>
  <si>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</si>
  <si>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</si>
  <si>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</si>
  <si>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</si>
  <si>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</si>
  <si>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</si>
  <si>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</si>
  <si>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</si>
  <si>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</si>
  <si>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</si>
  <si>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</si>
  <si>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</si>
  <si>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</si>
  <si>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</si>
  <si>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</si>
  <si>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</si>
  <si>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</si>
  <si>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</si>
  <si>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</si>
  <si>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</si>
  <si>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</si>
  <si>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</si>
  <si>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</si>
  <si>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</si>
  <si>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</si>
  <si>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</si>
  <si>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</si>
  <si>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</si>
  <si>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</si>
  <si>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</si>
  <si>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</si>
  <si>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</si>
  <si>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</si>
  <si>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</si>
  <si>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</si>
  <si>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</si>
  <si>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</si>
  <si>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</si>
  <si>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</si>
  <si>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</si>
  <si>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</si>
  <si>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</si>
  <si>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</si>
  <si>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</si>
  <si>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</si>
  <si>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</si>
  <si>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</si>
  <si>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</si>
  <si>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</si>
  <si>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</si>
  <si>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</si>
  <si>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</si>
  <si>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</si>
  <si>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</si>
  <si>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</si>
  <si>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</si>
  <si>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</si>
  <si>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</si>
  <si>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</si>
  <si>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</si>
  <si>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</si>
  <si>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</si>
  <si>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</si>
  <si>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</si>
  <si>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</si>
  <si>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</si>
  <si>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</si>
  <si>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</si>
  <si>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</si>
  <si>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</si>
  <si>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</si>
  <si>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</si>
  <si>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</si>
  <si>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</si>
  <si>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</si>
  <si>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</si>
  <si>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</si>
  <si>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</si>
  <si>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</si>
  <si>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</si>
  <si>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</si>
  <si>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</si>
  <si>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</si>
  <si>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</si>
  <si>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</si>
  <si>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</si>
  <si>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</si>
  <si>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</si>
  <si>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</si>
  <si>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</si>
  <si>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</si>
  <si>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</si>
  <si>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</si>
  <si>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</si>
  <si>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</si>
  <si>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</si>
  <si>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</si>
  <si>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</si>
  <si>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</si>
  <si>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</si>
  <si>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</si>
  <si>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</si>
  <si>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</si>
  <si>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</si>
  <si>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</si>
  <si>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</si>
  <si>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</si>
  <si>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</si>
  <si>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</si>
  <si>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</si>
  <si>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</si>
  <si>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</si>
  <si>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</si>
  <si>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</si>
  <si>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</si>
  <si>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</si>
  <si>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</si>
  <si>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</si>
  <si>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</si>
  <si>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</si>
  <si>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</si>
  <si>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</si>
  <si>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</si>
  <si>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</si>
  <si>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</si>
  <si>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</si>
  <si>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</si>
  <si>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</si>
  <si>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</si>
  <si>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</si>
  <si>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</si>
  <si>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</si>
  <si>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</si>
  <si>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</si>
  <si>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</si>
  <si>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</si>
  <si>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</si>
  <si>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</si>
  <si>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</si>
  <si>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</si>
  <si>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</si>
  <si>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</si>
  <si>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</si>
  <si>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</si>
  <si>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</si>
  <si>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</si>
  <si>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</si>
  <si>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</si>
  <si>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</si>
  <si>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</si>
  <si>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</si>
  <si>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</si>
  <si>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</si>
  <si>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</si>
  <si>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</si>
  <si>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</si>
  <si>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</si>
  <si>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</si>
  <si>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</si>
  <si>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</si>
  <si>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</si>
  <si>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</si>
  <si>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</si>
  <si>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</si>
  <si>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</si>
  <si>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</si>
  <si>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</si>
  <si>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</si>
  <si>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</si>
  <si>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</si>
  <si>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</si>
  <si>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</si>
  <si>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</si>
  <si>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</si>
  <si>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</si>
  <si>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</si>
  <si>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</si>
  <si>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</si>
  <si>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</si>
  <si>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</si>
  <si>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</si>
  <si>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</si>
  <si>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</si>
  <si>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</si>
  <si>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</si>
  <si>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</si>
  <si>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</si>
  <si>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</si>
  <si>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</si>
  <si>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</si>
  <si>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</si>
  <si>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</si>
  <si>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</si>
  <si>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</si>
  <si>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</si>
  <si>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</si>
  <si>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</si>
  <si>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</si>
  <si>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</si>
  <si>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</si>
  <si>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</si>
  <si>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</si>
  <si>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</si>
  <si>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</si>
  <si>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</si>
  <si>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</si>
  <si>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</si>
  <si>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</si>
  <si>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</si>
  <si>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</si>
  <si>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</si>
  <si>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</si>
  <si>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</si>
  <si>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</si>
  <si>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</si>
  <si>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</si>
  <si>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</si>
  <si>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</si>
  <si>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</si>
  <si>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</si>
  <si>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</si>
  <si>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</si>
  <si>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</si>
  <si>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</si>
  <si>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</si>
  <si>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</si>
  <si>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</si>
  <si>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</si>
  <si>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</si>
  <si>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</si>
  <si>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</si>
  <si>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</si>
  <si>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</si>
  <si>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</si>
  <si>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</si>
  <si>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</si>
  <si>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</si>
  <si>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</si>
  <si>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</si>
  <si>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</si>
  <si>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</si>
  <si>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</si>
  <si>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</si>
  <si>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</si>
  <si>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</si>
  <si>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</si>
  <si>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</si>
  <si>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</si>
  <si>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</si>
  <si>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</si>
  <si>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</si>
  <si>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</si>
  <si>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</si>
  <si>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</si>
  <si>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</si>
  <si>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</si>
  <si>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</si>
  <si>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</si>
  <si>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</si>
  <si>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</si>
  <si>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</si>
  <si>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</si>
  <si>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</si>
  <si>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</si>
  <si>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</si>
  <si>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</si>
  <si>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</si>
  <si>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</si>
  <si>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</si>
  <si>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</si>
  <si>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</si>
  <si>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</si>
  <si>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</si>
  <si>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</si>
  <si>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</si>
  <si>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</si>
  <si>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</si>
  <si>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</si>
  <si>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</si>
  <si>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</si>
  <si>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</si>
  <si>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</si>
  <si>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</si>
  <si>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</si>
  <si>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</si>
  <si>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</si>
  <si>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</si>
  <si>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</si>
  <si>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</si>
  <si>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</si>
  <si>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</si>
  <si>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</si>
  <si>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</si>
  <si>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</si>
  <si>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</si>
  <si>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</si>
  <si>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</si>
  <si>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</si>
  <si>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</si>
  <si>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</si>
  <si>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</si>
  <si>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</si>
  <si>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</si>
  <si>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</si>
  <si>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</si>
  <si>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</si>
  <si>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</si>
  <si>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</si>
  <si>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</si>
  <si>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</si>
  <si>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</si>
  <si>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</si>
  <si>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</si>
  <si>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</si>
  <si>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</si>
  <si>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</si>
  <si>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</si>
  <si>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</si>
  <si>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</si>
  <si>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</si>
  <si>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</si>
  <si>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</si>
  <si>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</si>
  <si>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</si>
  <si>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</si>
  <si>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</si>
  <si>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</si>
  <si>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</si>
  <si>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</si>
  <si>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</si>
  <si>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</si>
  <si>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</si>
  <si>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</si>
  <si>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</si>
  <si>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</si>
  <si>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</si>
  <si>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</si>
  <si>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</si>
  <si>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</si>
  <si>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</si>
  <si>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</si>
  <si>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</si>
  <si>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</si>
  <si>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</si>
  <si>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</si>
  <si>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</si>
  <si>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</si>
  <si>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</si>
  <si>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</si>
  <si>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</si>
  <si>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</si>
  <si>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</si>
  <si>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</si>
  <si>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</si>
  <si>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</si>
  <si>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</si>
  <si>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</si>
  <si>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</si>
  <si>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</si>
  <si>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</si>
  <si>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</si>
  <si>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</si>
  <si>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</si>
  <si>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</si>
  <si>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</si>
  <si>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</si>
  <si>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</si>
  <si>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</si>
  <si>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</si>
  <si>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</si>
  <si>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</si>
  <si>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</si>
  <si>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</si>
  <si>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</si>
  <si>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</si>
  <si>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</si>
  <si>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</si>
  <si>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</si>
  <si>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</si>
  <si>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</si>
  <si>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</si>
  <si>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</si>
  <si>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</si>
  <si>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</si>
  <si>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</si>
  <si>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</si>
  <si>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</si>
  <si>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</si>
  <si>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</si>
  <si>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</si>
  <si>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</si>
  <si>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</si>
  <si>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</si>
  <si>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</si>
  <si>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</si>
  <si>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</si>
  <si>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</si>
  <si>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</si>
  <si>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</si>
  <si>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</si>
  <si>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</si>
  <si>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</si>
  <si>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</si>
  <si>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</si>
  <si>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</si>
  <si>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</si>
  <si>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</si>
  <si>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</si>
  <si>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</si>
  <si>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</si>
  <si>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</si>
  <si>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</si>
  <si>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</si>
  <si>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</si>
  <si>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</si>
  <si>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</si>
  <si>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</si>
  <si>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</si>
  <si>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</si>
  <si>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</si>
  <si>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</si>
  <si>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</si>
  <si>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</si>
  <si>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</si>
  <si>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</si>
  <si>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</si>
  <si>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</si>
  <si>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</si>
  <si>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</si>
  <si>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</si>
  <si>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</si>
  <si>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</si>
  <si>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</si>
  <si>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</si>
  <si>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</si>
  <si>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</si>
  <si>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</si>
  <si>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</si>
  <si>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</si>
  <si>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</si>
  <si>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</si>
  <si>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</si>
  <si>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</si>
  <si>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</si>
  <si>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</si>
  <si>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</si>
  <si>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</si>
  <si>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</si>
  <si>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</si>
  <si>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</si>
  <si>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</si>
  <si>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</si>
  <si>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</si>
  <si>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</si>
  <si>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</si>
  <si>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</si>
  <si>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</si>
  <si>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</si>
  <si>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</si>
  <si>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</si>
  <si>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</si>
  <si>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</si>
  <si>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</si>
  <si>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</si>
  <si>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</si>
  <si>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</si>
  <si>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</si>
  <si>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</si>
  <si>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</si>
  <si>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</si>
  <si>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</si>
  <si>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</si>
  <si>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</si>
  <si>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</si>
  <si>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</si>
  <si>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</si>
  <si>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</si>
  <si>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</si>
  <si>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</si>
  <si>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</si>
  <si>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</si>
  <si>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</si>
  <si>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</si>
  <si>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</si>
  <si>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</si>
  <si>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</si>
  <si>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</si>
  <si>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</si>
  <si>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</si>
  <si>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</si>
  <si>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</si>
  <si>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</si>
  <si>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</si>
  <si>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</si>
  <si>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</si>
  <si>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</si>
  <si>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</si>
  <si>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</si>
  <si>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</si>
  <si>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</si>
  <si>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</si>
  <si>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</si>
  <si>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</si>
  <si>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</si>
  <si>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</si>
  <si>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</si>
  <si>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</si>
  <si>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</si>
  <si>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</si>
  <si>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</si>
  <si>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</si>
  <si>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</si>
  <si>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</si>
  <si>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</si>
  <si>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</si>
  <si>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</si>
  <si>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</si>
  <si>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</si>
  <si>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</si>
  <si>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</si>
  <si>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</si>
  <si>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</si>
  <si>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</si>
  <si>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</si>
  <si>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</si>
  <si>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</si>
  <si>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</si>
  <si>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</si>
  <si>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</si>
  <si>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</si>
  <si>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</si>
  <si>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</si>
  <si>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</si>
  <si>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</si>
  <si>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</si>
  <si>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</si>
  <si>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</si>
  <si>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</si>
  <si>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</si>
  <si>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</si>
  <si>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</si>
  <si>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</si>
  <si>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</si>
  <si>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</si>
  <si>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</si>
  <si>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</si>
  <si>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</si>
  <si>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</si>
  <si>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</si>
  <si>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</si>
  <si>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</si>
  <si>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</si>
  <si>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</si>
  <si>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</si>
  <si>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</si>
  <si>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</si>
  <si>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</si>
  <si>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</si>
  <si>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</si>
  <si>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</si>
  <si>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</si>
  <si>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</si>
  <si>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</si>
  <si>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</si>
  <si>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</si>
  <si>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</si>
  <si>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</si>
  <si>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</si>
  <si>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</si>
  <si>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</si>
  <si>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</si>
  <si>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</si>
  <si>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</si>
  <si>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</si>
  <si>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</si>
  <si>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</si>
  <si>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</si>
  <si>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</si>
  <si>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</si>
  <si>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</si>
  <si>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</si>
  <si>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</si>
  <si>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</si>
  <si>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</si>
  <si>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</si>
  <si>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</si>
  <si>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</si>
  <si>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</si>
  <si>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</si>
  <si>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</si>
  <si>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</si>
  <si>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</si>
  <si>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</si>
  <si>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</si>
  <si>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</si>
  <si>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</si>
  <si>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</si>
  <si>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</si>
  <si>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</si>
  <si>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</si>
  <si>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</si>
  <si>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</si>
  <si>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</si>
  <si>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</si>
  <si>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</si>
  <si>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</si>
  <si>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</si>
  <si>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</si>
  <si>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</si>
  <si>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</si>
  <si>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</si>
  <si>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</si>
  <si>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</si>
  <si>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</si>
  <si>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</si>
  <si>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</si>
  <si>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</si>
  <si>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</si>
  <si>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</si>
  <si>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</si>
  <si>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</si>
  <si>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</si>
  <si>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</si>
  <si>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</si>
  <si>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</si>
  <si>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</si>
  <si>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</si>
  <si>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</si>
  <si>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</si>
  <si>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</si>
  <si>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</si>
  <si>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</si>
  <si>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</si>
  <si>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</si>
  <si>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</si>
  <si>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</si>
  <si>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</si>
  <si>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</si>
  <si>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</si>
  <si>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</si>
  <si>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</si>
  <si>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</si>
  <si>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</si>
  <si>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</si>
  <si>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</si>
  <si>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</si>
  <si>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</si>
  <si>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</si>
  <si>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</si>
  <si>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</si>
  <si>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</si>
  <si>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</si>
  <si>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</si>
  <si>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</si>
  <si>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</si>
  <si>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</si>
  <si>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</si>
  <si>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</si>
  <si>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</si>
  <si>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</si>
  <si>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</si>
  <si>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</si>
  <si>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</si>
  <si>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</si>
  <si>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</si>
  <si>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</si>
  <si>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</si>
  <si>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</si>
  <si>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</si>
  <si>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</si>
  <si>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</si>
  <si>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</si>
  <si>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</si>
  <si>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</si>
  <si>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</si>
  <si>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</si>
  <si>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</si>
  <si>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</si>
  <si>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</si>
  <si>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</si>
  <si>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</si>
  <si>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</si>
  <si>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</si>
  <si>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</si>
  <si>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</si>
  <si>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</si>
  <si>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</si>
  <si>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</si>
  <si>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</si>
  <si>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</si>
  <si>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</si>
  <si>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</si>
  <si>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</si>
  <si>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</si>
  <si>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</si>
  <si>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</si>
  <si>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</si>
  <si>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</si>
  <si>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</si>
  <si>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</si>
  <si>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</si>
  <si>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</si>
  <si>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</si>
  <si>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</si>
  <si>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</si>
  <si>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</si>
  <si>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</si>
  <si>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</si>
  <si>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</si>
  <si>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</si>
  <si>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</si>
  <si>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</si>
  <si>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</si>
  <si>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</si>
  <si>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</si>
  <si>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</si>
  <si>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</si>
  <si>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</si>
  <si>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</si>
  <si>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</si>
  <si>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</si>
  <si>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</si>
  <si>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</si>
  <si>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</si>
  <si>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</si>
  <si>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</si>
  <si>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</si>
  <si>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</si>
  <si>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</si>
  <si>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</si>
  <si>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</si>
  <si>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</si>
  <si>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</si>
  <si>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</si>
  <si>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</si>
  <si>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</si>
  <si>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</si>
  <si>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</si>
  <si>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</si>
  <si>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</si>
  <si>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</si>
  <si>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</si>
  <si>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</si>
  <si>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</si>
  <si>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</si>
  <si>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</si>
  <si>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</si>
  <si>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</si>
  <si>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</si>
  <si>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</si>
  <si>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</si>
  <si>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</si>
  <si>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</si>
  <si>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</si>
  <si>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</si>
  <si>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</si>
  <si>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</si>
  <si>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</si>
  <si>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</si>
  <si>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</si>
  <si>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</si>
  <si>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</si>
  <si>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</si>
  <si>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</si>
  <si>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</si>
  <si>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</si>
  <si>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</si>
  <si>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</si>
  <si>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</si>
  <si>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</si>
  <si>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</si>
  <si>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</si>
  <si>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</si>
  <si>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</si>
  <si>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</si>
  <si>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</si>
  <si>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</si>
  <si>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</si>
  <si>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</si>
  <si>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</si>
  <si>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</si>
  <si>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</si>
  <si>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</si>
  <si>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</si>
  <si>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</si>
  <si>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</si>
  <si>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</si>
  <si>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</si>
  <si>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</si>
  <si>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</si>
  <si>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</si>
  <si>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</si>
  <si>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</si>
  <si>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</si>
  <si>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</si>
  <si>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</si>
  <si>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</si>
  <si>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</si>
  <si>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</si>
  <si>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</si>
  <si>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</si>
  <si>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</si>
  <si>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</si>
  <si>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</si>
  <si>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</si>
  <si>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</si>
  <si>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</si>
  <si>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</si>
  <si>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</si>
  <si>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</si>
  <si>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</si>
  <si>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</si>
  <si>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</si>
  <si>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</si>
  <si>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</si>
  <si>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</si>
  <si>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</si>
  <si>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</si>
  <si>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</si>
  <si>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</si>
  <si>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</si>
  <si>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</si>
  <si>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</si>
  <si>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</si>
  <si>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</si>
  <si>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</si>
  <si>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</si>
  <si>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</si>
  <si>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</si>
  <si>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</si>
  <si>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</si>
  <si>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</si>
  <si>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</si>
  <si>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</si>
  <si>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</si>
  <si>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</si>
  <si>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</si>
  <si>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</si>
  <si>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</si>
  <si>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</si>
  <si>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</si>
  <si>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</si>
  <si>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</si>
  <si>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</si>
  <si>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</si>
  <si>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</si>
  <si>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</si>
  <si>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</si>
  <si>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</si>
  <si>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</si>
  <si>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</si>
  <si>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</si>
  <si>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</si>
  <si>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</si>
  <si>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</si>
  <si>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</si>
  <si>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</si>
  <si>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</si>
  <si>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</si>
  <si>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</si>
  <si>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</si>
  <si>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</si>
  <si>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</si>
  <si>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</si>
  <si>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</si>
  <si>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</si>
  <si>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</si>
  <si>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</si>
  <si>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</si>
  <si>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</si>
  <si>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</si>
  <si>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</si>
  <si>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</si>
  <si>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</si>
  <si>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</si>
  <si>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</si>
  <si>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</si>
  <si>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</si>
  <si>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</si>
  <si>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</si>
  <si>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</si>
  <si>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</si>
  <si>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</si>
  <si>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</si>
  <si>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</si>
  <si>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</si>
  <si>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</si>
  <si>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</si>
  <si>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</si>
  <si>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</si>
  <si>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</si>
  <si>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</si>
  <si>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</si>
  <si>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</si>
  <si>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</si>
  <si>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</si>
  <si>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</si>
  <si>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</si>
  <si>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</si>
  <si>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</si>
  <si>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</si>
  <si>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</si>
  <si>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</si>
  <si>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</si>
  <si>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</si>
  <si>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</si>
  <si>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</si>
  <si>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</si>
  <si>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</si>
  <si>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</si>
  <si>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</si>
  <si>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</si>
  <si>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</si>
  <si>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</si>
  <si>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</si>
  <si>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</si>
  <si>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</si>
  <si>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</si>
  <si>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</si>
  <si>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</si>
  <si>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</si>
  <si>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</si>
  <si>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</si>
  <si>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</si>
  <si>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</si>
  <si>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</si>
  <si>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</si>
  <si>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</si>
  <si>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</si>
  <si>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</si>
  <si>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</si>
  <si>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</si>
  <si>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</si>
  <si>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</si>
  <si>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</si>
  <si>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</si>
  <si>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</si>
  <si>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</si>
  <si>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</si>
  <si>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</si>
  <si>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</si>
  <si>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</si>
  <si>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</si>
  <si>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</si>
  <si>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</si>
  <si>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</si>
  <si>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</si>
  <si>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</si>
  <si>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</si>
  <si>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</si>
  <si>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</si>
  <si>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</si>
  <si>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</si>
  <si>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</si>
  <si>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</si>
  <si>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</si>
  <si>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</si>
  <si>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</si>
  <si>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</si>
  <si>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</si>
  <si>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</si>
  <si>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</si>
  <si>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</si>
  <si>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</si>
  <si>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</si>
  <si>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</si>
  <si>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</si>
  <si>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</si>
  <si>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</si>
  <si>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</si>
  <si>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</si>
  <si>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</si>
  <si>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</si>
  <si>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</si>
  <si>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</si>
  <si>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</si>
  <si>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</si>
  <si>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</si>
  <si>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</si>
  <si>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</si>
  <si>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</si>
  <si>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</si>
  <si>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</si>
  <si>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</si>
  <si>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</si>
  <si>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</si>
  <si>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</si>
  <si>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</si>
  <si>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</si>
  <si>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</si>
  <si>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</si>
  <si>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</si>
  <si>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</si>
  <si>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</si>
  <si>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</si>
  <si>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</si>
  <si>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</si>
  <si>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</si>
  <si>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</si>
  <si>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</si>
  <si>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</si>
  <si>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</si>
  <si>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</si>
  <si>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</si>
  <si>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</si>
  <si>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</si>
  <si>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</si>
  <si>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</si>
  <si>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</si>
  <si>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</si>
  <si>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</si>
  <si>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</si>
  <si>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</si>
  <si>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</si>
  <si>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</si>
  <si>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</si>
  <si>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</si>
  <si>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</si>
  <si>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</si>
  <si>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</si>
  <si>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</si>
  <si>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</si>
  <si>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</si>
  <si>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</si>
  <si>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</si>
  <si>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</si>
  <si>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</si>
  <si>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</si>
  <si>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</si>
  <si>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</si>
  <si>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</si>
  <si>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</si>
  <si>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</si>
  <si>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</si>
  <si>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</si>
  <si>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</si>
  <si>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</si>
  <si>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</si>
  <si>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</si>
  <si>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</si>
  <si>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</si>
  <si>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</si>
  <si>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</si>
  <si>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</si>
  <si>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</si>
  <si>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</si>
  <si>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</si>
  <si>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</si>
  <si>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</si>
  <si>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</si>
  <si>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</si>
  <si>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</si>
  <si>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</si>
  <si>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</si>
  <si>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</si>
  <si>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</si>
  <si>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</si>
  <si>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</si>
  <si>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</si>
  <si>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</si>
  <si>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</si>
  <si>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</si>
  <si>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</si>
  <si>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</si>
  <si>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</si>
  <si>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</si>
  <si>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</si>
  <si>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</si>
  <si>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</si>
  <si>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</si>
  <si>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</si>
  <si>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</si>
  <si>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</si>
  <si>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</si>
  <si>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</si>
  <si>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</si>
  <si>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</si>
  <si>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</si>
  <si>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</si>
  <si>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</si>
  <si>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</si>
  <si>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</si>
  <si>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</si>
  <si>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</si>
  <si>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</si>
  <si>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</si>
  <si>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</si>
  <si>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</si>
  <si>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</si>
  <si>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</si>
  <si>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</si>
  <si>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</si>
  <si>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</si>
  <si>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</si>
  <si>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</si>
  <si>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</si>
  <si>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</si>
  <si>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</si>
  <si>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</si>
  <si>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</si>
  <si>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</si>
  <si>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</si>
  <si>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</si>
  <si>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</si>
  <si>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</si>
  <si>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</si>
  <si>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</si>
  <si>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</si>
  <si>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</si>
  <si>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</si>
  <si>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</si>
  <si>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</si>
  <si>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</si>
  <si>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</si>
  <si>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</si>
  <si>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</si>
  <si>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</si>
  <si>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</si>
  <si>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</si>
  <si>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</si>
  <si>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</si>
  <si>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</si>
  <si>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</si>
  <si>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</si>
  <si>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</si>
  <si>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</si>
  <si>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</si>
  <si>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</si>
  <si>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</si>
  <si>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</si>
  <si>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</si>
  <si>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</si>
  <si>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</si>
  <si>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</si>
  <si>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</si>
  <si>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</si>
  <si>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</si>
  <si>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</si>
  <si>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</si>
  <si>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</si>
  <si>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</si>
  <si>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</si>
  <si>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</si>
  <si>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</si>
  <si>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</si>
  <si>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</si>
  <si>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</si>
  <si>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</si>
  <si>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</si>
  <si>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</si>
  <si>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</si>
  <si>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</si>
  <si>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</si>
  <si>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</si>
  <si>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</si>
  <si>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</si>
  <si>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</si>
  <si>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</si>
  <si>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</si>
  <si>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</si>
  <si>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</si>
  <si>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</si>
  <si>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</si>
  <si>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</si>
  <si>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</si>
  <si>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</si>
  <si>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</si>
  <si>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</si>
  <si>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</si>
  <si>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</si>
  <si>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</si>
  <si>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</si>
  <si>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</si>
  <si>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</si>
  <si>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</si>
  <si>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</si>
  <si>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</si>
  <si>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</si>
  <si>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</si>
  <si>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</si>
  <si>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</si>
  <si>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</si>
  <si>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</si>
  <si>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</si>
  <si>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</si>
  <si>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</si>
  <si>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</si>
  <si>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</si>
  <si>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</si>
  <si>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</si>
  <si>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</si>
  <si>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</si>
  <si>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</si>
  <si>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</si>
  <si>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</si>
  <si>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</si>
  <si>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</si>
  <si>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</si>
  <si>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</si>
  <si>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</si>
  <si>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</si>
  <si>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</si>
  <si>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</si>
  <si>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</si>
  <si>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</si>
  <si>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</si>
  <si>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</si>
  <si>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</si>
  <si>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</si>
  <si>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</si>
  <si>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</si>
  <si>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</si>
  <si>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</si>
  <si>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</si>
  <si>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</si>
  <si>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</si>
  <si>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</si>
  <si>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</si>
  <si>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</si>
  <si>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</si>
  <si>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</si>
  <si>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</si>
  <si>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</si>
  <si>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</si>
  <si>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</si>
  <si>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</si>
  <si>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</si>
  <si>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</si>
  <si>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</si>
  <si>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</si>
  <si>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</si>
  <si>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</si>
  <si>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</si>
  <si>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</si>
  <si>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</si>
  <si>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</si>
  <si>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</si>
  <si>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</si>
  <si>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</si>
  <si>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</si>
  <si>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</si>
  <si>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</si>
  <si>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</si>
  <si>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</si>
  <si>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</si>
  <si>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</si>
  <si>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</si>
  <si>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</si>
  <si>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</si>
  <si>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</si>
  <si>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</si>
  <si>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</si>
  <si>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</si>
  <si>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</si>
  <si>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</si>
  <si>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</si>
  <si>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</si>
  <si>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</si>
  <si>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</si>
  <si>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</si>
  <si>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</si>
  <si>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</si>
  <si>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</si>
  <si>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</si>
  <si>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</si>
  <si>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</si>
  <si>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</si>
  <si>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</si>
  <si>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</si>
  <si>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</si>
  <si>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</si>
  <si>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</si>
  <si>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</si>
  <si>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</si>
  <si>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</si>
  <si>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</si>
  <si>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</si>
  <si>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</si>
  <si>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</si>
  <si>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</si>
  <si>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</si>
  <si>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</si>
  <si>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</si>
  <si>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</si>
  <si>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</si>
  <si>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</si>
  <si>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</si>
  <si>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</si>
  <si>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</si>
  <si>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</si>
  <si>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</si>
  <si>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</si>
  <si>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</si>
  <si>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</si>
  <si>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</si>
  <si>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</si>
  <si>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</si>
  <si>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</si>
  <si>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</si>
  <si>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</si>
  <si>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</si>
  <si>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</si>
  <si>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</si>
  <si>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</si>
  <si>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</si>
  <si>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</si>
  <si>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</si>
  <si>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</si>
  <si>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</si>
  <si>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</si>
  <si>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</si>
  <si>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</si>
  <si>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</si>
  <si>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</si>
  <si>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</si>
  <si>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</si>
  <si>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</si>
  <si>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</si>
  <si>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</si>
  <si>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</si>
  <si>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</si>
  <si>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</si>
  <si>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</si>
  <si>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</si>
  <si>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</si>
  <si>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</si>
  <si>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</si>
  <si>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</si>
  <si>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</si>
  <si>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</si>
  <si>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</si>
  <si>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</si>
  <si>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</si>
  <si>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</si>
  <si>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</si>
  <si>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</si>
  <si>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</si>
  <si>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</si>
  <si>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</si>
  <si>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</si>
  <si>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</si>
  <si>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</si>
  <si>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</si>
  <si>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</si>
  <si>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</si>
  <si>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</si>
  <si>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</si>
  <si>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</si>
  <si>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</si>
  <si>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</si>
  <si>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</si>
  <si>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</si>
  <si>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</si>
  <si>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</si>
  <si>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</si>
  <si>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</si>
  <si>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</si>
  <si>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</si>
  <si>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</si>
  <si>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</si>
  <si>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</si>
  <si>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</si>
  <si>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</si>
  <si>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</si>
  <si>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</si>
  <si>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</si>
  <si>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</si>
  <si>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</si>
  <si>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</si>
  <si>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</si>
  <si>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</si>
  <si>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</si>
  <si>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</si>
  <si>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</si>
  <si>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</si>
  <si>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</si>
  <si>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</si>
  <si>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</si>
  <si>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</si>
  <si>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</si>
  <si>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</si>
  <si>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</si>
  <si>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</si>
  <si>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</si>
  <si>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</si>
  <si>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</si>
  <si>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</si>
  <si>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</si>
  <si>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</si>
  <si>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</si>
  <si>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</si>
  <si>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</si>
  <si>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</si>
  <si>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</si>
  <si>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</si>
  <si>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</si>
  <si>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</si>
  <si>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</si>
  <si>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</si>
  <si>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</si>
  <si>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</si>
  <si>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</si>
  <si>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</si>
  <si>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</si>
  <si>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</si>
  <si>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</si>
  <si>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</si>
  <si>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</si>
  <si>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</si>
  <si>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</si>
  <si>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</si>
  <si>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</si>
  <si>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</si>
  <si>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</si>
  <si>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</si>
  <si>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</si>
  <si>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</si>
  <si>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</si>
  <si>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</si>
  <si>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</si>
  <si>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</si>
  <si>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</si>
  <si>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</si>
  <si>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</si>
  <si>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</si>
  <si>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</si>
  <si>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</si>
  <si>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</si>
  <si>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</si>
  <si>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</si>
  <si>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</si>
  <si>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</si>
  <si>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</si>
  <si>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</si>
  <si>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</si>
  <si>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</si>
  <si>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</si>
  <si>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</si>
  <si>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</si>
  <si>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</si>
  <si>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</si>
  <si>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</si>
  <si>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</si>
  <si>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</si>
  <si>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</si>
  <si>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</si>
  <si>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</si>
  <si>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</si>
  <si>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</si>
  <si>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</si>
  <si>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</si>
  <si>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</si>
  <si>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</si>
  <si>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</si>
  <si>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</si>
  <si>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</si>
  <si>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</si>
  <si>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</si>
  <si>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</si>
  <si>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</si>
  <si>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</si>
  <si>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</si>
  <si>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</si>
  <si>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</si>
  <si>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</si>
  <si>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</si>
  <si>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</si>
  <si>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</si>
  <si>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</si>
  <si>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</si>
  <si>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</si>
  <si>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</si>
  <si>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</si>
  <si>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</si>
  <si>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</si>
  <si>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</si>
  <si>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</si>
  <si>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</si>
  <si>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</si>
  <si>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</si>
  <si>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</si>
  <si>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</si>
  <si>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</si>
  <si>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</si>
  <si>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</si>
  <si>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</si>
  <si>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</si>
  <si>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</si>
  <si>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</si>
  <si>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</si>
  <si>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</si>
  <si>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</si>
  <si>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</si>
  <si>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</si>
  <si>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</si>
  <si>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</si>
  <si>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</si>
  <si>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</si>
  <si>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</si>
  <si>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</si>
  <si>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</si>
  <si>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</si>
  <si>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</si>
  <si>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</si>
  <si>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</si>
  <si>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</si>
  <si>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</si>
  <si>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</si>
  <si>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</si>
  <si>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</si>
  <si>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</si>
  <si>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</si>
  <si>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</si>
  <si>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</si>
  <si>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</si>
  <si>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</si>
  <si>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</si>
  <si>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</si>
  <si>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</si>
  <si>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</si>
  <si>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</si>
  <si>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</si>
  <si>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</si>
  <si>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</si>
  <si>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</si>
  <si>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</si>
  <si>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</si>
  <si>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</si>
  <si>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</si>
  <si>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</si>
  <si>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</si>
  <si>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</si>
  <si>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</si>
  <si>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</si>
  <si>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</si>
  <si>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</si>
  <si>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</si>
  <si>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</si>
  <si>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</si>
  <si>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</si>
  <si>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</si>
  <si>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</si>
  <si>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</si>
  <si>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</si>
  <si>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</si>
  <si>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</si>
  <si>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</si>
  <si>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</si>
  <si>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</si>
  <si>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</si>
  <si>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</si>
  <si>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</si>
  <si>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</si>
  <si>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</si>
  <si>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</si>
  <si>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</si>
  <si>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</si>
  <si>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</si>
  <si>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</si>
  <si>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</si>
  <si>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</si>
  <si>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</si>
  <si>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</si>
  <si>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</si>
  <si>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</si>
  <si>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</si>
  <si>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</si>
  <si>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</si>
  <si>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</si>
  <si>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</si>
  <si>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</si>
  <si>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</si>
  <si>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</si>
  <si>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</si>
  <si>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</si>
  <si>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</si>
  <si>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</si>
  <si>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</si>
  <si>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</si>
  <si>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</si>
  <si>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</si>
  <si>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</si>
  <si>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</si>
  <si>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</si>
  <si>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</si>
  <si>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</si>
  <si>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</si>
  <si>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</si>
  <si>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</si>
  <si>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</si>
  <si>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</si>
  <si>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</si>
  <si>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</si>
  <si>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</si>
  <si>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</si>
  <si>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</si>
  <si>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</si>
  <si>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</si>
  <si>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</si>
  <si>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</si>
  <si>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</si>
  <si>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</si>
  <si>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</si>
  <si>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</si>
  <si>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</si>
  <si>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</si>
  <si>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</si>
  <si>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</si>
  <si>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</si>
  <si>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</si>
  <si>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</si>
  <si>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</si>
  <si>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</si>
  <si>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</si>
  <si>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</si>
  <si>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</si>
  <si>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</si>
  <si>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</si>
  <si>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</si>
  <si>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</si>
  <si>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</si>
  <si>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</si>
  <si>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</si>
  <si>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</si>
  <si>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</si>
  <si>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</si>
  <si>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</si>
  <si>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</si>
  <si>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</si>
  <si>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</si>
  <si>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</si>
  <si>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</si>
  <si>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</si>
  <si>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</si>
  <si>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</si>
  <si>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</si>
  <si>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</si>
  <si>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</si>
  <si>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</si>
  <si>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</si>
  <si>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</si>
  <si>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</si>
  <si>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</si>
  <si>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</si>
  <si>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</si>
  <si>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</si>
  <si>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</si>
  <si>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</si>
  <si>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</si>
  <si>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</si>
  <si>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</si>
  <si>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</si>
  <si>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</si>
  <si>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</si>
  <si>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</si>
  <si>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</si>
  <si>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</si>
  <si>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</si>
  <si>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</si>
  <si>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</si>
  <si>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</si>
  <si>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</si>
  <si>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</si>
  <si>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</si>
  <si>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</si>
  <si>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</si>
  <si>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</si>
  <si>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</si>
  <si>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</si>
  <si>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</si>
  <si>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</si>
  <si>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</si>
  <si>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</si>
  <si>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</si>
  <si>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</si>
  <si>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</si>
  <si>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</si>
  <si>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</si>
  <si>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</si>
  <si>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</si>
  <si>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</si>
  <si>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</si>
  <si>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</si>
  <si>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</si>
  <si>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</si>
  <si>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</si>
  <si>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</si>
  <si>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</si>
  <si>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</si>
  <si>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</si>
  <si>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</si>
  <si>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</si>
  <si>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</si>
  <si>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</si>
  <si>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</si>
  <si>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</si>
  <si>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</si>
  <si>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</si>
  <si>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</si>
  <si>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</si>
  <si>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</si>
  <si>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</si>
  <si>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</si>
  <si>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</si>
  <si>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</si>
  <si>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</si>
  <si>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</si>
  <si>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</si>
  <si>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</si>
  <si>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</si>
  <si>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</si>
  <si>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</si>
  <si>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</si>
  <si>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</si>
  <si>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</si>
  <si>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</si>
  <si>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</si>
  <si>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</si>
  <si>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</si>
  <si>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</si>
  <si>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</si>
  <si>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</si>
  <si>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</si>
  <si>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</si>
  <si>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</si>
  <si>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</si>
  <si>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</si>
  <si>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</si>
  <si>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</si>
  <si>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</si>
  <si>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</si>
  <si>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</si>
  <si>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</si>
  <si>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</si>
  <si>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</si>
  <si>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</si>
  <si>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</si>
  <si>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</si>
  <si>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</si>
  <si>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</si>
  <si>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</si>
  <si>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</si>
  <si>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</si>
  <si>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</si>
  <si>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</si>
  <si>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</si>
  <si>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</si>
  <si>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</si>
  <si>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</si>
  <si>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</si>
  <si>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</si>
  <si>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</si>
  <si>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</si>
  <si>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</si>
  <si>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</si>
  <si>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</si>
  <si>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</si>
  <si>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</si>
  <si>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</si>
  <si>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</si>
  <si>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</si>
  <si>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</si>
  <si>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</si>
  <si>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</si>
  <si>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</si>
  <si>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</si>
  <si>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</si>
  <si>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</si>
  <si>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</si>
  <si>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</si>
  <si>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</si>
  <si>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</si>
  <si>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</si>
  <si>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</si>
  <si>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</si>
  <si>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</si>
  <si>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</si>
  <si>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</si>
  <si>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</si>
  <si>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</si>
  <si>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</si>
  <si>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</si>
  <si>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</si>
  <si>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</si>
  <si>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</si>
  <si>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</si>
  <si>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</si>
  <si>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</si>
  <si>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</si>
  <si>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</si>
  <si>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</si>
  <si>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</si>
  <si>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</si>
  <si>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</si>
  <si>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</si>
  <si>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</si>
  <si>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</si>
  <si>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</si>
  <si>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</si>
  <si>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</si>
  <si>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</si>
  <si>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</si>
  <si>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</si>
  <si>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</si>
  <si>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</si>
  <si>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</si>
  <si>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</si>
  <si>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</si>
  <si>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</si>
  <si>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</si>
  <si>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</si>
  <si>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</si>
  <si>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</si>
  <si>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</si>
  <si>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</si>
  <si>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</si>
  <si>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</si>
  <si>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</si>
  <si>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</si>
  <si>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</si>
  <si>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</si>
  <si>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</si>
  <si>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</si>
  <si>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</si>
  <si>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</si>
  <si>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</si>
  <si>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</si>
  <si>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</si>
  <si>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</si>
  <si>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</si>
  <si>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</si>
  <si>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</si>
  <si>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</si>
  <si>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</si>
  <si>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</si>
  <si>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</si>
  <si>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</si>
  <si>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</si>
  <si>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</si>
  <si>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</si>
  <si>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</si>
  <si>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</si>
  <si>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</si>
  <si>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</si>
  <si>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</si>
  <si>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</si>
  <si>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</si>
  <si>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</si>
  <si>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</si>
  <si>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</si>
  <si>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</si>
  <si>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</si>
  <si>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</si>
  <si>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</si>
  <si>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</si>
  <si>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</si>
  <si>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</si>
  <si>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</si>
  <si>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</si>
  <si>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</si>
  <si>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</si>
  <si>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</si>
  <si>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</si>
  <si>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</si>
  <si>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</si>
  <si>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</si>
  <si>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</si>
  <si>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</si>
  <si>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</si>
  <si>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</si>
  <si>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</si>
  <si>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</si>
  <si>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</si>
  <si>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</si>
  <si>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</si>
  <si>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</si>
  <si>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</si>
  <si>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</si>
  <si>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</si>
  <si>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</si>
  <si>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</si>
  <si>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</si>
  <si>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</si>
  <si>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</si>
  <si>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</si>
  <si>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</si>
  <si>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</si>
  <si>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</si>
  <si>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</si>
  <si>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</si>
  <si>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</si>
  <si>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</si>
  <si>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</si>
  <si>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</si>
  <si>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</si>
  <si>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</si>
  <si>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</si>
  <si>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</si>
  <si>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</si>
  <si>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</si>
  <si>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</si>
  <si>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</si>
  <si>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</si>
  <si>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</si>
  <si>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</si>
  <si>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</si>
  <si>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</si>
  <si>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</si>
  <si>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</si>
  <si>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</si>
  <si>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</si>
  <si>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</si>
  <si>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</si>
  <si>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</si>
  <si>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</si>
  <si>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</si>
  <si>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</si>
  <si>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</si>
  <si>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</si>
  <si>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</si>
  <si>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</si>
  <si>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</si>
  <si>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</si>
  <si>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</si>
  <si>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</si>
  <si>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</si>
  <si>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</si>
  <si>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</si>
  <si>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</si>
  <si>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</si>
  <si>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</si>
  <si>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</si>
  <si>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</si>
  <si>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</si>
  <si>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</si>
  <si>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</si>
  <si>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</si>
  <si>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</si>
  <si>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</si>
  <si>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</si>
  <si>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</si>
  <si>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</si>
  <si>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</si>
  <si>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</si>
  <si>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</si>
  <si>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</si>
  <si>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</si>
  <si>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</si>
  <si>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</si>
  <si>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</si>
  <si>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</si>
  <si>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</si>
  <si>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</si>
  <si>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</si>
  <si>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</si>
  <si>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</si>
  <si>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</si>
  <si>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</si>
  <si>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</si>
  <si>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</si>
  <si>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</si>
  <si>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</si>
  <si>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</si>
  <si>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</si>
  <si>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</si>
  <si>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</si>
  <si>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</si>
  <si>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</si>
  <si>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</si>
  <si>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</si>
  <si>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</si>
  <si>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</si>
  <si>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</si>
  <si>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</si>
  <si>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</si>
  <si>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</si>
  <si>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</si>
  <si>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</si>
  <si>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</si>
  <si>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</si>
  <si>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</si>
  <si>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</si>
  <si>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</si>
  <si>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</si>
  <si>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</si>
  <si>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</si>
  <si>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</si>
  <si>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</si>
  <si>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</si>
  <si>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</si>
  <si>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</si>
  <si>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</si>
  <si>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</si>
  <si>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</si>
  <si>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</si>
  <si>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</si>
  <si>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</si>
  <si>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</si>
  <si>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</si>
  <si>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</si>
  <si>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</si>
  <si>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</si>
  <si>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</si>
  <si>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</si>
  <si>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</si>
  <si>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</si>
  <si>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</si>
  <si>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</si>
  <si>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</si>
  <si>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</si>
  <si>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</si>
  <si>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</si>
  <si>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</si>
  <si>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</si>
  <si>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</si>
  <si>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</si>
  <si>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</si>
  <si>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</si>
  <si>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</si>
  <si>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</si>
  <si>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</si>
  <si>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</si>
  <si>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</si>
  <si>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</si>
  <si>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</si>
  <si>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</si>
  <si>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</si>
  <si>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</si>
  <si>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</si>
  <si>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</si>
  <si>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</si>
  <si>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</si>
  <si>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</si>
  <si>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</si>
  <si>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</si>
  <si>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</si>
  <si>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</si>
  <si>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</si>
  <si>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</si>
  <si>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</si>
  <si>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</si>
  <si>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</si>
  <si>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</si>
  <si>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</si>
  <si>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</si>
  <si>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</si>
  <si>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</si>
  <si>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</si>
  <si>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</si>
  <si>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</si>
  <si>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</si>
  <si>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</si>
  <si>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</si>
  <si>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</si>
  <si>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</si>
  <si>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</si>
  <si>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</si>
  <si>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</si>
  <si>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</si>
  <si>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</si>
  <si>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</si>
  <si>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</si>
  <si>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</si>
  <si>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</si>
  <si>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</si>
  <si>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</si>
  <si>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</si>
  <si>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</si>
  <si>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</si>
  <si>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</si>
  <si>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</si>
  <si>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</si>
  <si>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</si>
  <si>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</si>
  <si>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</si>
  <si>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</si>
  <si>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</si>
  <si>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</si>
  <si>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</si>
  <si>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</si>
  <si>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</si>
  <si>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</si>
  <si>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</si>
  <si>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</si>
  <si>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</si>
  <si>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</si>
  <si>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</si>
  <si>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</si>
  <si>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</si>
  <si>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</si>
  <si>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</si>
  <si>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</si>
  <si>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</si>
  <si>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</si>
  <si>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</si>
  <si>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</si>
  <si>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</si>
  <si>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</si>
  <si>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</si>
  <si>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</si>
  <si>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</si>
  <si>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</si>
  <si>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</si>
  <si>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</si>
  <si>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</si>
  <si>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</si>
  <si>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</si>
  <si>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</si>
  <si>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</si>
  <si>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</si>
  <si>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</si>
  <si>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</si>
  <si>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</si>
  <si>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</si>
  <si>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</si>
  <si>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</si>
  <si>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</si>
  <si>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</si>
  <si>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</si>
  <si>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</si>
  <si>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</si>
  <si>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</si>
  <si>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</si>
  <si>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</si>
  <si>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</si>
  <si>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</si>
  <si>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</si>
  <si>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</si>
  <si>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</si>
  <si>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</si>
  <si>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</si>
  <si>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</si>
  <si>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</si>
  <si>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</si>
  <si>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</si>
  <si>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</si>
  <si>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</si>
  <si>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</si>
  <si>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</si>
  <si>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</si>
  <si>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</si>
  <si>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</si>
  <si>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</si>
  <si>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</si>
  <si>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</si>
  <si>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</si>
  <si>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</si>
  <si>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</si>
  <si>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</si>
  <si>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</si>
  <si>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</si>
  <si>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</si>
  <si>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</si>
  <si>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</si>
  <si>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</si>
  <si>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</si>
  <si>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</si>
  <si>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</si>
  <si>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</si>
  <si>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</si>
  <si>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</si>
  <si>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</si>
  <si>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</si>
  <si>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</si>
  <si>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</si>
  <si>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</si>
  <si>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</si>
  <si>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</si>
  <si>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</si>
  <si>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</si>
  <si>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</si>
  <si>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</si>
  <si>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</si>
  <si>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</si>
  <si>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</si>
  <si>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</si>
  <si>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</si>
  <si>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</si>
  <si>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</si>
  <si>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</si>
  <si>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</si>
  <si>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</si>
  <si>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</si>
  <si>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</si>
  <si>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</si>
  <si>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</si>
  <si>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</si>
  <si>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</si>
  <si>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</si>
  <si>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</si>
  <si>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</si>
  <si>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</si>
  <si>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</si>
  <si>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</si>
  <si>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</si>
  <si>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</si>
  <si>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</si>
  <si>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</si>
  <si>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</si>
  <si>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</si>
  <si>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</si>
  <si>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</si>
  <si>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</si>
  <si>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</si>
  <si>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</si>
  <si>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</si>
  <si>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</si>
  <si>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</si>
  <si>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</si>
  <si>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</si>
  <si>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</si>
  <si>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</si>
  <si>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</si>
  <si>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</si>
  <si>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</si>
  <si>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</si>
  <si>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</si>
  <si>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</si>
  <si>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</si>
  <si>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</si>
  <si>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</si>
  <si>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</si>
  <si>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</si>
  <si>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</si>
  <si>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</si>
  <si>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</si>
  <si>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</si>
  <si>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</si>
  <si>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</si>
  <si>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</si>
  <si>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</si>
  <si>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</si>
  <si>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</si>
  <si>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</si>
  <si>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</si>
  <si>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</si>
  <si>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</si>
  <si>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</si>
  <si>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</si>
  <si>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</si>
  <si>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</si>
  <si>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</si>
  <si>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</si>
  <si>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</si>
  <si>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</si>
  <si>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</si>
  <si>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</si>
  <si>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</si>
  <si>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</si>
  <si>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</si>
  <si>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</si>
  <si>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</si>
  <si>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</si>
  <si>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</si>
  <si>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</si>
  <si>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</si>
  <si>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</si>
  <si>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</si>
  <si>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</si>
  <si>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</si>
  <si>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</si>
  <si>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</si>
  <si>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</si>
  <si>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</si>
  <si>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</si>
  <si>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</si>
  <si>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</si>
  <si>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</si>
  <si>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</si>
  <si>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</si>
  <si>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</si>
  <si>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</si>
  <si>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</si>
  <si>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</si>
  <si>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</si>
  <si>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</si>
  <si>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</si>
  <si>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</si>
  <si>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</si>
  <si>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</si>
  <si>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</si>
  <si>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</si>
  <si>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</si>
  <si>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</si>
  <si>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</si>
  <si>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</si>
  <si>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</si>
  <si>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</si>
  <si>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</si>
  <si>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</si>
  <si>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</si>
  <si>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</si>
  <si>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</si>
  <si>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</si>
  <si>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</si>
  <si>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</si>
  <si>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</si>
  <si>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</si>
  <si>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</si>
  <si>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</si>
  <si>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</si>
  <si>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</si>
  <si>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</si>
  <si>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</si>
  <si>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</si>
  <si>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</si>
  <si>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</si>
  <si>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</si>
  <si>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</si>
  <si>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</si>
  <si>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</si>
  <si>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</si>
  <si>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</si>
  <si>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</si>
  <si>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</si>
  <si>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</si>
  <si>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</si>
  <si>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</si>
  <si>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</si>
  <si>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</si>
  <si>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</si>
  <si>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</si>
  <si>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</si>
  <si>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</si>
  <si>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</si>
  <si>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</si>
  <si>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</si>
  <si>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</si>
  <si>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</si>
  <si>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</si>
  <si>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</si>
  <si>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</si>
  <si>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</si>
  <si>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</si>
  <si>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</si>
  <si>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</si>
  <si>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</si>
  <si>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</si>
  <si>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</si>
  <si>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</si>
  <si>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</si>
  <si>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</si>
  <si>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</si>
  <si>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</si>
  <si>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</si>
  <si>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</si>
  <si>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</si>
  <si>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</si>
  <si>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</si>
  <si>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</si>
  <si>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</si>
  <si>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</si>
  <si>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</si>
  <si>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</si>
  <si>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</si>
  <si>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</si>
  <si>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</si>
  <si>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</si>
  <si>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</si>
  <si>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</si>
  <si>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</si>
  <si>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</si>
  <si>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</si>
  <si>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</si>
  <si>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</si>
  <si>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</si>
  <si>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</si>
  <si>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</si>
  <si>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</si>
  <si>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</si>
  <si>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</si>
  <si>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</si>
  <si>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</si>
  <si>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</si>
  <si>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</si>
  <si>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</si>
  <si>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</si>
  <si>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</si>
  <si>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</si>
  <si>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</si>
  <si>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</si>
  <si>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</si>
  <si>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</si>
  <si>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</si>
  <si>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</si>
  <si>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</si>
  <si>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</si>
  <si>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</si>
  <si>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</si>
  <si>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</si>
  <si>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</si>
  <si>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</si>
  <si>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</si>
  <si>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</si>
  <si>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</si>
  <si>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</si>
  <si>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</si>
  <si>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</si>
  <si>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</si>
  <si>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</si>
  <si>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</si>
  <si>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</si>
  <si>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</si>
  <si>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</si>
  <si>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</si>
  <si>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</si>
  <si>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</si>
  <si>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</si>
  <si>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</si>
  <si>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</si>
  <si>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</si>
  <si>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</si>
  <si>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</si>
  <si>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</si>
  <si>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</si>
  <si>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</si>
  <si>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</si>
  <si>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</si>
  <si>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</si>
  <si>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</si>
  <si>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</si>
  <si>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</si>
  <si>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</si>
  <si>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</si>
  <si>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</si>
  <si>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</si>
  <si>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</si>
  <si>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</si>
  <si>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</si>
  <si>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</si>
  <si>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</si>
  <si>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</si>
  <si>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</si>
  <si>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</si>
  <si>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</si>
  <si>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</si>
  <si>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</si>
  <si>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</si>
  <si>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</si>
  <si>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</si>
  <si>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</si>
  <si>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</si>
  <si>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</si>
  <si>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</si>
  <si>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</si>
  <si>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</si>
  <si>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</si>
  <si>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</si>
  <si>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</si>
  <si>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</si>
  <si>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</si>
  <si>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</si>
  <si>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</si>
  <si>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</si>
  <si>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</si>
  <si>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</si>
  <si>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</si>
  <si>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</si>
  <si>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</si>
  <si>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</si>
  <si>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</si>
  <si>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</si>
  <si>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</si>
  <si>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</si>
  <si>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</si>
  <si>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</si>
  <si>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</si>
  <si>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</si>
  <si>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</si>
  <si>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</si>
  <si>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</si>
  <si>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</si>
  <si>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</si>
  <si>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</si>
  <si>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</si>
  <si>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</si>
  <si>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</si>
  <si>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</si>
  <si>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</si>
  <si>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</si>
  <si>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</si>
  <si>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</si>
  <si>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</si>
  <si>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</si>
  <si>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</si>
  <si>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</si>
  <si>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</si>
  <si>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</si>
  <si>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</si>
  <si>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</si>
  <si>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</si>
  <si>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</si>
  <si>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</si>
  <si>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</si>
  <si>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</si>
  <si>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</si>
  <si>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</si>
  <si>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</si>
  <si>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</si>
  <si>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</si>
  <si>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</si>
  <si>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</si>
  <si>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</si>
  <si>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</si>
  <si>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</si>
  <si>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</si>
  <si>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</si>
  <si>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</si>
  <si>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</si>
  <si>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</si>
  <si>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</si>
  <si>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</si>
  <si>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</si>
  <si>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</si>
  <si>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</si>
  <si>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</si>
  <si>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</si>
  <si>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</si>
  <si>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</si>
  <si>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</si>
  <si>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</si>
  <si>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</si>
  <si>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</si>
  <si>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</si>
  <si>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</si>
  <si>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</si>
  <si>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</si>
  <si>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</si>
  <si>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</si>
  <si>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</si>
  <si>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</si>
  <si>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</si>
  <si>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</si>
  <si>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</si>
  <si>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</si>
  <si>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</si>
  <si>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</si>
  <si>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</si>
  <si>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</si>
  <si>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</si>
  <si>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</si>
  <si>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</si>
  <si>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</si>
  <si>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</si>
  <si>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</si>
  <si>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</si>
  <si>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</si>
  <si>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</si>
  <si>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</si>
  <si>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</si>
  <si>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</si>
  <si>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</si>
  <si>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</si>
  <si>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</si>
  <si>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</si>
  <si>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</si>
  <si>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</si>
  <si>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</si>
  <si>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</si>
  <si>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</si>
  <si>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</si>
  <si>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</si>
  <si>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</si>
  <si>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</si>
  <si>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</si>
  <si>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</si>
  <si>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</si>
  <si>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</si>
  <si>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</si>
  <si>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</si>
  <si>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</si>
  <si>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</si>
  <si>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</si>
  <si>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</si>
  <si>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</si>
  <si>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</si>
  <si>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</si>
  <si>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</si>
  <si>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</si>
  <si>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</si>
  <si>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</si>
  <si>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</si>
  <si>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</si>
  <si>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</si>
  <si>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</si>
  <si>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</si>
  <si>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</si>
  <si>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</si>
  <si>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</si>
  <si>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</si>
  <si>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</si>
  <si>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</si>
  <si>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</si>
  <si>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</si>
  <si>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</si>
  <si>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</si>
  <si>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</si>
  <si>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</si>
  <si>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</si>
  <si>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</si>
  <si>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</si>
  <si>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</si>
  <si>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</si>
  <si>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</si>
  <si>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</si>
  <si>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</si>
  <si>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</si>
  <si>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</si>
  <si>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</si>
  <si>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</si>
  <si>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</si>
  <si>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</si>
  <si>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</si>
  <si>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</si>
  <si>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</si>
  <si>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</si>
  <si>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</si>
  <si>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</si>
  <si>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</si>
  <si>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</si>
  <si>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</si>
  <si>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</si>
  <si>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</si>
  <si>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</si>
  <si>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</si>
  <si>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</si>
  <si>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</si>
  <si>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</si>
  <si>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</si>
  <si>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</si>
  <si>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</si>
  <si>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</si>
  <si>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</si>
  <si>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</si>
  <si>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</si>
  <si>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</si>
  <si>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</si>
  <si>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</si>
  <si>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</si>
  <si>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</si>
  <si>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</si>
  <si>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</si>
  <si>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</si>
  <si>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</si>
  <si>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</si>
  <si>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</si>
  <si>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</si>
  <si>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</si>
  <si>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</si>
  <si>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</si>
  <si>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</si>
  <si>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</si>
  <si>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</si>
  <si>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</si>
  <si>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</si>
  <si>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</si>
  <si>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</si>
  <si>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</si>
  <si>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</si>
  <si>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</si>
  <si>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</si>
  <si>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</si>
  <si>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</si>
  <si>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</si>
  <si>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</si>
  <si>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</si>
  <si>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</si>
  <si>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</si>
  <si>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</si>
  <si>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</si>
  <si>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</si>
  <si>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</si>
  <si>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</si>
  <si>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</si>
  <si>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</si>
  <si>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</si>
  <si>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</si>
  <si>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</si>
  <si>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</si>
  <si>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</si>
  <si>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</si>
  <si>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</si>
  <si>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</si>
  <si>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</si>
  <si>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</si>
  <si>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</si>
  <si>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</si>
  <si>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</si>
  <si>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</si>
  <si>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</si>
  <si>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</si>
  <si>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</si>
  <si>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</si>
  <si>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</si>
  <si>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</si>
  <si>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</si>
  <si>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</si>
  <si>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</si>
  <si>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</si>
  <si>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</si>
  <si>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</si>
  <si>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</si>
  <si>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</si>
  <si>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</si>
  <si>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</si>
  <si>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</si>
  <si>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</si>
  <si>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</si>
  <si>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</si>
  <si>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</si>
  <si>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</si>
  <si>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</si>
  <si>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</si>
  <si>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</si>
  <si>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</si>
  <si>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</si>
  <si>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</si>
  <si>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</si>
  <si>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</si>
  <si>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</si>
  <si>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</si>
  <si>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</si>
  <si>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</si>
  <si>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</si>
  <si>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</si>
  <si>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</si>
  <si>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</si>
  <si>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</si>
  <si>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</si>
  <si>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</si>
  <si>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</si>
  <si>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</si>
  <si>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</si>
  <si>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</si>
  <si>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</si>
  <si>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</si>
  <si>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</si>
  <si>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</si>
  <si>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</si>
  <si>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</si>
  <si>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</si>
  <si>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</si>
  <si>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</si>
  <si>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</si>
  <si>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</si>
  <si>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</si>
  <si>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</si>
  <si>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</si>
  <si>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</si>
  <si>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</si>
  <si>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</si>
  <si>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</si>
  <si>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</si>
  <si>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</si>
  <si>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</si>
  <si>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</si>
  <si>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</si>
  <si>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</si>
  <si>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</si>
  <si>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</si>
  <si>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</si>
  <si>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</si>
  <si>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</si>
  <si>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</si>
  <si>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</si>
  <si>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</si>
  <si>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</si>
  <si>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</si>
  <si>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</si>
  <si>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</si>
  <si>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</si>
  <si>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</si>
  <si>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</si>
  <si>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</si>
  <si>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</si>
  <si>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</si>
  <si>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</si>
  <si>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</si>
  <si>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</si>
  <si>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</si>
  <si>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</si>
  <si>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</si>
  <si>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</si>
  <si>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</si>
  <si>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</si>
  <si>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</si>
  <si>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</si>
  <si>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</si>
  <si>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</si>
  <si>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</si>
  <si>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</si>
  <si>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</si>
  <si>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</si>
  <si>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</si>
  <si>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</si>
  <si>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</si>
  <si>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</si>
  <si>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</si>
  <si>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</si>
  <si>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</si>
  <si>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</si>
  <si>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</si>
  <si>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</si>
  <si>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</si>
  <si>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</si>
  <si>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</si>
  <si>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</si>
  <si>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</si>
  <si>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</si>
  <si>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</si>
  <si>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</si>
  <si>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</si>
  <si>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</si>
  <si>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</si>
  <si>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</si>
  <si>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</si>
  <si>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</si>
  <si>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</si>
  <si>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</si>
  <si>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</si>
  <si>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</si>
  <si>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</si>
  <si>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</si>
  <si>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</si>
  <si>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</si>
  <si>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</si>
  <si>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</si>
  <si>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</si>
  <si>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</si>
  <si>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</si>
  <si>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</si>
  <si>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</si>
  <si>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</si>
  <si>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</si>
  <si>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</si>
  <si>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</si>
  <si>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</si>
  <si>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</si>
  <si>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</si>
  <si>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</si>
  <si>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</si>
  <si>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</si>
  <si>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</si>
  <si>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</si>
  <si>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</si>
  <si>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</si>
  <si>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</si>
  <si>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</si>
  <si>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</si>
  <si>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</si>
  <si>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</si>
  <si>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</si>
  <si>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</si>
  <si>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</si>
  <si>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</si>
  <si>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</si>
  <si>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</si>
  <si>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</si>
  <si>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</si>
  <si>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</si>
  <si>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</si>
  <si>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</si>
  <si>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</si>
  <si>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</si>
  <si>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</si>
  <si>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</si>
  <si>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</si>
  <si>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</si>
  <si>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</si>
  <si>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</si>
  <si>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</si>
  <si>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</si>
  <si>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</si>
  <si>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</si>
  <si>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</si>
  <si>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</si>
  <si>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</si>
  <si>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</si>
  <si>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</si>
  <si>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</si>
  <si>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</si>
  <si>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</si>
  <si>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</si>
  <si>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</si>
  <si>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</si>
  <si>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</si>
  <si>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</si>
  <si>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</si>
  <si>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</si>
  <si>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</si>
  <si>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</si>
  <si>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</si>
  <si>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</si>
  <si>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</si>
  <si>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</si>
  <si>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</si>
  <si>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</si>
  <si>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</si>
  <si>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</si>
  <si>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</si>
  <si>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</si>
  <si>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</si>
  <si>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</si>
  <si>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</si>
  <si>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</si>
  <si>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</si>
  <si>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</si>
  <si>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</si>
  <si>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</si>
  <si>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</si>
  <si>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</si>
  <si>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</si>
  <si>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</si>
  <si>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</si>
  <si>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</si>
  <si>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</si>
  <si>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</si>
  <si>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</si>
  <si>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</si>
  <si>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</si>
  <si>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</si>
  <si>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</si>
  <si>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</si>
  <si>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</si>
  <si>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</si>
  <si>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</si>
  <si>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</si>
  <si>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</si>
  <si>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</si>
  <si>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</si>
  <si>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</si>
  <si>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</si>
  <si>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</si>
  <si>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</si>
  <si>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</si>
  <si>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</si>
  <si>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</si>
  <si>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</si>
  <si>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</si>
  <si>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</si>
  <si>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</si>
  <si>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</si>
  <si>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</si>
  <si>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</si>
  <si>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</si>
  <si>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</si>
  <si>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</si>
  <si>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</si>
  <si>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</si>
  <si>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</si>
  <si>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</si>
  <si>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</si>
  <si>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</si>
  <si>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</si>
  <si>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</si>
  <si>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</si>
  <si>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</si>
  <si>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</si>
  <si>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</si>
  <si>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</si>
  <si>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</si>
  <si>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</si>
  <si>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</si>
  <si>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</si>
  <si>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</si>
  <si>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</si>
  <si>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</si>
  <si>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</si>
  <si>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</si>
  <si>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</si>
  <si>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</si>
  <si>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</si>
  <si>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</si>
  <si>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</si>
  <si>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</si>
  <si>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</si>
  <si>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</si>
  <si>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</si>
  <si>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</si>
  <si>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</si>
  <si>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</si>
  <si>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</si>
  <si>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</si>
  <si>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</si>
  <si>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</si>
  <si>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</si>
  <si>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</si>
  <si>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</si>
  <si>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</si>
  <si>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</si>
  <si>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</si>
  <si>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</si>
  <si>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</si>
  <si>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</si>
  <si>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</si>
  <si>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</si>
  <si>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</si>
  <si>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</si>
  <si>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</si>
  <si>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</si>
  <si>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</si>
  <si>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</si>
  <si>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</si>
  <si>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</si>
  <si>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</si>
  <si>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</si>
  <si>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</si>
  <si>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</si>
  <si>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</si>
  <si>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</si>
  <si>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</si>
  <si>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</si>
  <si>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</si>
  <si>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</si>
  <si>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</si>
  <si>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</si>
  <si>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</si>
  <si>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</si>
  <si>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</si>
  <si>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</si>
  <si>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</si>
  <si>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</si>
  <si>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</si>
  <si>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</si>
  <si>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</si>
  <si>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</si>
  <si>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</si>
  <si>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</si>
  <si>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</si>
  <si>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</si>
  <si>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</si>
  <si>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</si>
  <si>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</si>
  <si>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</si>
  <si>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</si>
  <si>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</si>
  <si>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</si>
  <si>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</si>
  <si>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</si>
  <si>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</si>
  <si>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</si>
  <si>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</si>
  <si>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</si>
  <si>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</si>
  <si>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</si>
  <si>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</si>
  <si>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</si>
  <si>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</si>
  <si>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</si>
  <si>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</si>
  <si>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</si>
  <si>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</si>
  <si>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</si>
  <si>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</si>
  <si>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</si>
  <si>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</si>
  <si>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</si>
  <si>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</si>
  <si>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</si>
  <si>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</si>
  <si>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</si>
  <si>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</si>
  <si>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</si>
  <si>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</si>
  <si>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</si>
  <si>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</si>
  <si>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</si>
  <si>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</si>
  <si>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</si>
  <si>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</si>
  <si>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</si>
  <si>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</si>
  <si>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</si>
  <si>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</si>
  <si>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</si>
  <si>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</si>
  <si>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</si>
  <si>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</si>
  <si>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</si>
  <si>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</si>
  <si>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</si>
  <si>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</si>
  <si>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</si>
  <si>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</si>
  <si>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</si>
  <si>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</si>
  <si>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</si>
  <si>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</si>
  <si>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</si>
  <si>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</si>
  <si>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</si>
  <si>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</si>
  <si>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</si>
  <si>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</si>
  <si>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</si>
  <si>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</si>
  <si>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</si>
  <si>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</si>
  <si>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</si>
  <si>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</si>
  <si>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</si>
  <si>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</si>
  <si>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</si>
  <si>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</si>
  <si>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</si>
  <si>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</si>
  <si>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</si>
  <si>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</si>
  <si>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</si>
  <si>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</si>
  <si>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</si>
  <si>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</si>
  <si>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</si>
  <si>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</si>
  <si>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</si>
  <si>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</si>
  <si>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</si>
  <si>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</si>
  <si>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</si>
  <si>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</si>
  <si>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</si>
  <si>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</si>
  <si>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</si>
  <si>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</si>
  <si>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</si>
  <si>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</si>
  <si>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</si>
  <si>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</si>
  <si>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</si>
  <si>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</si>
  <si>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</si>
  <si>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</si>
  <si>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</si>
  <si>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</si>
  <si>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</si>
  <si>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</si>
  <si>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</si>
  <si>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</si>
  <si>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</si>
  <si>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</si>
  <si>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</si>
  <si>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</si>
  <si>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</si>
  <si>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</si>
  <si>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</si>
  <si>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</si>
  <si>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</si>
  <si>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</si>
  <si>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</si>
  <si>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</si>
  <si>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</si>
  <si>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</si>
  <si>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</si>
  <si>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</si>
  <si>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</si>
  <si>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</si>
  <si>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</si>
  <si>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</si>
  <si>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</si>
  <si>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</si>
  <si>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</si>
  <si>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</si>
  <si>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</si>
  <si>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</si>
  <si>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</si>
  <si>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</si>
  <si>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</si>
  <si>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</si>
  <si>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</si>
  <si>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</si>
  <si>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</si>
  <si>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</si>
  <si>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</si>
  <si>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</si>
  <si>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</si>
  <si>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</si>
  <si>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</si>
  <si>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</si>
  <si>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</si>
  <si>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</si>
  <si>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</si>
  <si>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</si>
  <si>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</si>
  <si>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</si>
  <si>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</si>
  <si>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</si>
  <si>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</si>
  <si>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</si>
  <si>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</si>
  <si>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</si>
  <si>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</si>
  <si>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</si>
  <si>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</si>
  <si>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</si>
  <si>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</si>
  <si>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</si>
  <si>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</si>
  <si>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</si>
  <si>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</si>
  <si>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</si>
  <si>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</si>
  <si>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</si>
  <si>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</si>
  <si>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</si>
  <si>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</si>
  <si>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</si>
  <si>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</si>
  <si>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</si>
  <si>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</si>
  <si>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</si>
  <si>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</si>
  <si>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</si>
  <si>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</si>
  <si>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</si>
  <si>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</si>
  <si>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</si>
  <si>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</si>
  <si>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</si>
  <si>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</si>
  <si>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</si>
  <si>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</si>
  <si>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</si>
  <si>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</si>
  <si>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</si>
  <si>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</si>
  <si>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</si>
  <si>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</si>
  <si>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</si>
  <si>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</si>
  <si>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</si>
  <si>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</si>
  <si>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</si>
  <si>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</si>
  <si>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</si>
  <si>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</si>
  <si>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</si>
  <si>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</si>
  <si>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</si>
  <si>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</si>
  <si>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</si>
  <si>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</si>
  <si>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</si>
  <si>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</si>
  <si>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</si>
  <si>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</si>
  <si>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</si>
  <si>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</si>
  <si>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</si>
  <si>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</si>
  <si>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</si>
  <si>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</si>
  <si>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</si>
  <si>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</si>
  <si>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</si>
  <si>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</si>
  <si>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</si>
  <si>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</si>
  <si>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</si>
  <si>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</si>
  <si>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</si>
  <si>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</si>
  <si>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</si>
  <si>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</si>
  <si>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</si>
  <si>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</si>
  <si>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</si>
  <si>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</si>
  <si>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</si>
  <si>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</si>
  <si>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</si>
  <si>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</si>
  <si>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</si>
  <si>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</si>
  <si>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</si>
  <si>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</si>
  <si>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</si>
  <si>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</si>
  <si>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</si>
  <si>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</si>
  <si>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</si>
  <si>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</si>
  <si>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</si>
  <si>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</si>
  <si>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</si>
  <si>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</si>
  <si>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</si>
  <si>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</si>
  <si>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</si>
  <si>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</si>
  <si>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</si>
  <si>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</si>
  <si>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</si>
  <si>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</si>
  <si>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</si>
  <si>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</si>
  <si>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</si>
  <si>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</si>
  <si>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</si>
  <si>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</si>
  <si>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</si>
  <si>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</si>
  <si>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</si>
  <si>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</si>
  <si>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</si>
  <si>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</si>
  <si>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</si>
  <si>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</si>
  <si>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</si>
  <si>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</si>
  <si>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</si>
  <si>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</si>
  <si>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</si>
  <si>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</si>
  <si>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</si>
  <si>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</si>
  <si>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</si>
  <si>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</si>
  <si>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</si>
  <si>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</si>
  <si>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</si>
  <si>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</si>
  <si>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</si>
  <si>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</si>
  <si>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</si>
  <si>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</si>
  <si>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</si>
  <si>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</si>
  <si>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</si>
  <si>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</si>
  <si>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</si>
  <si>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</si>
  <si>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</si>
  <si>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</si>
  <si>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</si>
  <si>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</si>
  <si>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</si>
  <si>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</si>
  <si>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</si>
  <si>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</si>
  <si>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</si>
  <si>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</si>
  <si>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</si>
  <si>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</si>
  <si>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</si>
  <si>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</si>
  <si>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</si>
  <si>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</si>
  <si>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</si>
  <si>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</si>
  <si>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</si>
  <si>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</si>
  <si>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</si>
  <si>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</si>
  <si>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</si>
  <si>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</si>
  <si>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</si>
  <si>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</si>
  <si>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</si>
  <si>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</si>
  <si>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</si>
  <si>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</si>
  <si>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</si>
  <si>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</si>
  <si>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</si>
  <si>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</si>
  <si>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</si>
  <si>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</si>
  <si>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</si>
  <si>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</si>
  <si>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</si>
  <si>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</si>
  <si>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</si>
  <si>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</si>
  <si>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</si>
  <si>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</si>
  <si>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</si>
  <si>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</si>
  <si>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</si>
  <si>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</si>
  <si>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</si>
  <si>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</si>
  <si>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</si>
  <si>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</si>
  <si>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</si>
  <si>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</si>
  <si>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</si>
  <si>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</si>
  <si>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</si>
  <si>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</si>
  <si>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</si>
  <si>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</si>
  <si>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</si>
  <si>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</si>
  <si>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</si>
  <si>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</si>
  <si>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</si>
  <si>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</si>
  <si>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</si>
  <si>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</si>
  <si>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</si>
  <si>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</si>
  <si>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</si>
  <si>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</si>
  <si>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</si>
  <si>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</si>
  <si>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</si>
  <si>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</si>
  <si>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</si>
  <si>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</si>
  <si>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</si>
  <si>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</si>
  <si>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</si>
  <si>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</si>
  <si>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</si>
  <si>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</si>
  <si>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</si>
  <si>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</si>
  <si>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</si>
  <si>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</si>
  <si>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</si>
  <si>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</si>
  <si>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</si>
  <si>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</si>
  <si>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</si>
  <si>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</si>
  <si>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</si>
  <si>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</si>
  <si>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</si>
  <si>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</si>
  <si>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</si>
  <si>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</si>
  <si>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</si>
  <si>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</si>
  <si>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</si>
  <si>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</si>
  <si>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</si>
  <si>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</si>
  <si>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</si>
  <si>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</si>
  <si>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</si>
  <si>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</si>
  <si>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</si>
  <si>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</si>
  <si>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</si>
  <si>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</si>
  <si>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</si>
  <si>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</si>
  <si>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</si>
  <si>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</si>
  <si>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</si>
  <si>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</si>
  <si>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</si>
  <si>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</si>
  <si>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</si>
  <si>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</si>
  <si>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</si>
  <si>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</si>
  <si>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</si>
  <si>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</si>
  <si>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</si>
  <si>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</si>
  <si>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</si>
  <si>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</si>
  <si>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</si>
  <si>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</si>
  <si>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</si>
  <si>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</si>
  <si>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</si>
  <si>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</si>
  <si>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</si>
  <si>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</si>
  <si>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</si>
  <si>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</si>
  <si>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</si>
  <si>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</si>
  <si>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</si>
  <si>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</si>
  <si>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</si>
  <si>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</si>
  <si>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</si>
  <si>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</si>
  <si>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</si>
  <si>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</si>
  <si>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</si>
  <si>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</si>
  <si>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</si>
  <si>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</si>
  <si>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</si>
  <si>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</si>
  <si>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</si>
  <si>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</si>
  <si>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</si>
  <si>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</si>
  <si>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</si>
  <si>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</si>
  <si>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</si>
  <si>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</si>
  <si>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</si>
  <si>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</si>
  <si>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</si>
  <si>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</si>
  <si>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</si>
  <si>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</si>
  <si>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</si>
  <si>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</si>
  <si>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</si>
  <si>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</si>
  <si>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</si>
  <si>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</si>
  <si>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</si>
  <si>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</si>
  <si>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</si>
  <si>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</si>
  <si>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</si>
  <si>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</si>
  <si>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</si>
  <si>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</si>
  <si>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</si>
  <si>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</si>
  <si>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</si>
  <si>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</si>
  <si>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</si>
  <si>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</si>
  <si>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</si>
  <si>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</si>
  <si>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</si>
  <si>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</si>
  <si>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</si>
  <si>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</si>
  <si>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</si>
  <si>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</si>
  <si>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</si>
  <si>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</si>
  <si>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</si>
  <si>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</si>
  <si>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</si>
  <si>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</si>
  <si>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</si>
  <si>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</si>
  <si>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</si>
  <si>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</si>
  <si>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</si>
  <si>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</si>
  <si>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</si>
  <si>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</si>
  <si>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</si>
  <si>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</si>
  <si>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</si>
  <si>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</si>
  <si>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</si>
  <si>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</si>
  <si>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</si>
  <si>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</si>
  <si>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</si>
  <si>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</si>
  <si>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</si>
  <si>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</si>
  <si>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</si>
  <si>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</si>
  <si>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</si>
  <si>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</si>
  <si>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</si>
  <si>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</si>
  <si>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</si>
  <si>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</si>
  <si>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</si>
  <si>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</si>
  <si>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</si>
  <si>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</si>
  <si>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</si>
  <si>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</si>
  <si>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</si>
  <si>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</si>
  <si>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</si>
  <si>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</si>
  <si>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</si>
  <si>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</si>
  <si>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</si>
  <si>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</si>
  <si>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</si>
  <si>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</si>
  <si>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</si>
  <si>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</si>
  <si>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</si>
  <si>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</si>
  <si>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</si>
  <si>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</si>
  <si>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</si>
  <si>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</si>
  <si>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</si>
  <si>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</si>
  <si>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</si>
  <si>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</si>
  <si>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</si>
  <si>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</si>
  <si>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</si>
  <si>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</si>
  <si>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</si>
  <si>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</si>
  <si>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</si>
  <si>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</si>
  <si>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</si>
  <si>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</si>
  <si>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</si>
  <si>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</si>
  <si>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</si>
  <si>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</si>
  <si>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</si>
  <si>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</si>
  <si>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</si>
  <si>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</si>
  <si>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</si>
  <si>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</si>
  <si>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</si>
  <si>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</si>
  <si>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</si>
  <si>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</si>
  <si>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</si>
  <si>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</si>
  <si>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</si>
  <si>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</si>
  <si>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</si>
  <si>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</si>
  <si>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</si>
  <si>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</si>
  <si>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</si>
  <si>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</si>
  <si>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</si>
  <si>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</si>
  <si>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</si>
  <si>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</si>
  <si>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</si>
  <si>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</si>
  <si>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</si>
  <si>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</si>
  <si>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</si>
  <si>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</si>
  <si>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</si>
  <si>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</si>
  <si>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</si>
  <si>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</si>
  <si>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</si>
  <si>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</si>
  <si>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</si>
  <si>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</si>
  <si>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</si>
  <si>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</si>
  <si>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</si>
  <si>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</si>
  <si>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</si>
  <si>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</si>
  <si>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</si>
  <si>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</si>
  <si>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</si>
  <si>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</si>
  <si>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</si>
  <si>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</si>
  <si>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</si>
  <si>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</si>
  <si>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</si>
  <si>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</si>
  <si>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</si>
  <si>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</si>
  <si>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</si>
  <si>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</si>
  <si>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</si>
  <si>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</si>
  <si>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</si>
  <si>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</si>
  <si>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</si>
  <si>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</si>
  <si>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</si>
  <si>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</si>
  <si>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</si>
  <si>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</si>
  <si>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</si>
  <si>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</si>
  <si>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</si>
  <si>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</si>
  <si>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</si>
  <si>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</si>
  <si>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</si>
  <si>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</si>
  <si>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</si>
  <si>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</si>
  <si>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</si>
  <si>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</si>
  <si>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</si>
  <si>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</si>
  <si>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</si>
  <si>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</si>
  <si>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</si>
  <si>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</si>
  <si>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</si>
  <si>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</si>
  <si>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</si>
  <si>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</si>
  <si>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</si>
  <si>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</si>
  <si>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</si>
  <si>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</si>
  <si>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</si>
  <si>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</si>
  <si>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</si>
  <si>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</si>
  <si>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</si>
  <si>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</si>
  <si>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</si>
  <si>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</si>
  <si>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</si>
  <si>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</si>
  <si>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</si>
  <si>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</si>
  <si>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</si>
  <si>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</si>
  <si>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</si>
  <si>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</si>
  <si>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</si>
  <si>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</si>
  <si>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</si>
  <si>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</si>
  <si>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</si>
  <si>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</si>
  <si>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</si>
  <si>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</si>
  <si>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</si>
  <si>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</si>
  <si>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</si>
  <si>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</si>
  <si>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</si>
  <si>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</si>
  <si>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</si>
  <si>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</si>
  <si>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</si>
  <si>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</si>
  <si>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</si>
  <si>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</si>
  <si>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</si>
  <si>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</si>
  <si>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</si>
  <si>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</si>
  <si>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</si>
  <si>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</si>
  <si>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</si>
  <si>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</si>
  <si>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</si>
  <si>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</si>
  <si>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</si>
  <si>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</si>
  <si>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</si>
  <si>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</si>
  <si>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</si>
  <si>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</si>
  <si>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</si>
  <si>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</si>
  <si>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</si>
  <si>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</si>
  <si>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</si>
  <si>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</si>
  <si>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</si>
  <si>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</si>
  <si>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</si>
  <si>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</si>
  <si>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</si>
  <si>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</si>
  <si>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</si>
  <si>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</si>
  <si>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</si>
  <si>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</si>
  <si>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</si>
  <si>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</si>
  <si>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</si>
  <si>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</si>
  <si>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</si>
  <si>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</si>
  <si>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</si>
  <si>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</si>
  <si>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</si>
  <si>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</si>
  <si>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</si>
  <si>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</si>
  <si>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</si>
  <si>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</si>
  <si>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</si>
  <si>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</si>
  <si>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</si>
  <si>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</si>
  <si>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</si>
  <si>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</si>
  <si>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</si>
  <si>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</si>
  <si>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</si>
  <si>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</si>
  <si>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</si>
  <si>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</si>
  <si>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</si>
  <si>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</si>
  <si>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</si>
  <si>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</si>
  <si>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</si>
  <si>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</si>
  <si>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</si>
  <si>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</si>
  <si>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</si>
  <si>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</si>
  <si>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</si>
  <si>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</si>
  <si>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</si>
  <si>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</si>
  <si>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</si>
  <si>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</si>
  <si>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</si>
  <si>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</si>
  <si>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</si>
  <si>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</si>
  <si>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</si>
  <si>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</si>
  <si>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</si>
  <si>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</si>
  <si>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</si>
  <si>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</si>
  <si>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</si>
  <si>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</si>
  <si>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</si>
  <si>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</si>
  <si>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</si>
  <si>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</si>
  <si>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</si>
  <si>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</si>
  <si>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</si>
  <si>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</si>
  <si>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</si>
  <si>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</si>
  <si>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</si>
  <si>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</si>
  <si>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</si>
  <si>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</si>
  <si>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</si>
  <si>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</si>
  <si>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</si>
  <si>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</si>
  <si>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</si>
  <si>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</si>
  <si>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</si>
  <si>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</si>
  <si>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</si>
  <si>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</si>
  <si>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</si>
  <si>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</si>
  <si>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</si>
  <si>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</si>
  <si>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</si>
  <si>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</si>
  <si>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</si>
  <si>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</si>
  <si>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</si>
  <si>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</si>
  <si>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</si>
  <si>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</si>
  <si>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</si>
  <si>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</si>
  <si>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</si>
  <si>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</si>
  <si>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</si>
  <si>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</si>
  <si>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</si>
  <si>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</si>
  <si>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</si>
  <si>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</si>
  <si>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</si>
  <si>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</si>
  <si>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</si>
  <si>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</si>
  <si>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</si>
  <si>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</si>
  <si>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</si>
  <si>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</si>
  <si>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</si>
  <si>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</si>
  <si>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</si>
  <si>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</si>
  <si>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</si>
  <si>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</si>
  <si>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</si>
  <si>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</si>
  <si>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</si>
  <si>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</si>
  <si>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</si>
  <si>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</si>
  <si>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</si>
  <si>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</si>
  <si>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</si>
  <si>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</si>
  <si>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</si>
  <si>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</si>
  <si>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</si>
  <si>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</si>
  <si>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</si>
  <si>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</si>
  <si>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</si>
  <si>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</si>
  <si>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</si>
  <si>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</si>
  <si>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</si>
  <si>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</si>
  <si>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</si>
  <si>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</si>
  <si>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</si>
  <si>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</si>
  <si>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</si>
  <si>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</si>
  <si>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</si>
  <si>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</si>
  <si>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</si>
  <si>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</si>
  <si>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</si>
  <si>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</si>
  <si>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</si>
  <si>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</si>
  <si>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</si>
  <si>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</si>
  <si>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</si>
  <si>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</si>
  <si>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</si>
  <si>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</si>
  <si>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</si>
  <si>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</si>
  <si>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</si>
  <si>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</si>
  <si>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</si>
  <si>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</si>
  <si>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</si>
  <si>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</si>
  <si>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</si>
  <si>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</si>
  <si>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</si>
  <si>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</si>
  <si>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</si>
  <si>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</si>
  <si>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</si>
  <si>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</si>
  <si>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</si>
  <si>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</si>
  <si>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</si>
  <si>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</si>
  <si>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</si>
  <si>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</si>
  <si>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</si>
  <si>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</si>
  <si>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</si>
  <si>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</si>
  <si>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</si>
  <si>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</si>
  <si>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</si>
  <si>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</si>
  <si>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</si>
  <si>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</si>
  <si>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</si>
  <si>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</si>
  <si>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</si>
  <si>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</si>
  <si>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</si>
  <si>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</si>
  <si>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</si>
  <si>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</si>
  <si>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</si>
  <si>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</si>
  <si>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</si>
  <si>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</si>
  <si>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</si>
  <si>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</si>
  <si>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</si>
  <si>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</si>
  <si>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</si>
  <si>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</si>
  <si>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</si>
  <si>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</si>
  <si>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</si>
  <si>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</si>
  <si>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</si>
  <si>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</si>
  <si>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</si>
  <si>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</si>
  <si>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</si>
  <si>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</si>
  <si>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</si>
  <si>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</si>
  <si>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</si>
  <si>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</si>
  <si>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</si>
  <si>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</si>
  <si>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</si>
  <si>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</si>
  <si>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</si>
  <si>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</si>
  <si>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</si>
  <si>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</si>
  <si>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</si>
  <si>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</si>
  <si>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</si>
  <si>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</si>
  <si>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</si>
  <si>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</si>
  <si>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</si>
  <si>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</si>
  <si>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</si>
  <si>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</si>
  <si>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</si>
  <si>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</si>
  <si>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</si>
  <si>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</si>
  <si>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</si>
  <si>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</si>
  <si>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</si>
  <si>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</si>
  <si>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</si>
  <si>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</si>
  <si>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</si>
  <si>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</si>
  <si>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</si>
  <si>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</si>
  <si>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</si>
  <si>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</si>
  <si>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</si>
  <si>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</si>
  <si>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</si>
  <si>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</si>
  <si>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</si>
  <si>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</si>
  <si>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</si>
  <si>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</si>
  <si>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</si>
  <si>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</si>
  <si>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</si>
  <si>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</si>
  <si>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</si>
  <si>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</si>
  <si>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</si>
  <si>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</si>
  <si>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</si>
  <si>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</si>
  <si>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</si>
  <si>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</si>
  <si>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</si>
  <si>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</si>
  <si>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</si>
  <si>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</si>
  <si>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</si>
  <si>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</si>
  <si>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</si>
  <si>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</si>
  <si>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</si>
  <si>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</si>
  <si>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</si>
  <si>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</si>
  <si>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</si>
  <si>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</si>
  <si>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</si>
  <si>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</si>
  <si>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</si>
  <si>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</si>
  <si>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</si>
  <si>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</si>
  <si>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</si>
  <si>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</si>
  <si>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</si>
  <si>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</si>
  <si>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</si>
  <si>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</si>
  <si>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</si>
  <si>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</si>
  <si>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</si>
  <si>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</si>
  <si>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</si>
  <si>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</si>
  <si>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</si>
  <si>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</si>
  <si>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</si>
  <si>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</si>
  <si>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</si>
  <si>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</si>
  <si>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</si>
  <si>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</si>
  <si>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</si>
  <si>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</si>
  <si>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</si>
  <si>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</si>
  <si>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</si>
  <si>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</si>
  <si>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</si>
  <si>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</si>
  <si>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</si>
  <si>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</si>
  <si>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</si>
  <si>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</si>
  <si>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</si>
  <si>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</si>
  <si>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</si>
  <si>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</si>
  <si>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</si>
  <si>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</si>
  <si>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</si>
  <si>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</si>
  <si>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</si>
  <si>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</si>
  <si>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</si>
  <si>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</si>
  <si>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</si>
  <si>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</si>
  <si>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</si>
  <si>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</si>
  <si>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</si>
  <si>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</si>
  <si>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</si>
  <si>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</si>
  <si>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</si>
  <si>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</si>
  <si>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</si>
  <si>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</si>
  <si>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</si>
  <si>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</si>
  <si>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</si>
  <si>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</si>
  <si>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</si>
  <si>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</si>
  <si>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</si>
  <si>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</si>
  <si>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</si>
  <si>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</si>
  <si>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</si>
  <si>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</si>
  <si>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</si>
  <si>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</si>
  <si>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</si>
  <si>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</si>
  <si>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</si>
  <si>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</si>
  <si>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</si>
  <si>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</si>
  <si>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</si>
  <si>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</si>
  <si>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</si>
  <si>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</si>
  <si>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</si>
  <si>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</si>
  <si>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</si>
  <si>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</si>
  <si>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</si>
  <si>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</si>
  <si>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</si>
  <si>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</si>
  <si>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</si>
  <si>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</si>
  <si>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</si>
  <si>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</si>
  <si>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</si>
  <si>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</si>
  <si>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</si>
  <si>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</si>
  <si>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</si>
  <si>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</si>
  <si>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</si>
  <si>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</si>
  <si>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</si>
  <si>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</si>
  <si>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</si>
  <si>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</si>
  <si>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</si>
  <si>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</si>
  <si>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</si>
  <si>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</si>
  <si>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</si>
  <si>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</si>
  <si>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</si>
  <si>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</si>
  <si>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</si>
  <si>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</si>
  <si>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</si>
  <si>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</si>
  <si>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</si>
  <si>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</si>
  <si>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</si>
  <si>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</si>
  <si>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</si>
  <si>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</si>
  <si>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</si>
  <si>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</si>
  <si>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</si>
  <si>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</si>
  <si>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</si>
  <si>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</si>
  <si>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</si>
  <si>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</si>
  <si>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</si>
  <si>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</si>
  <si>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</si>
  <si>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</si>
  <si>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</si>
  <si>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</si>
  <si>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</si>
  <si>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</si>
  <si>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</si>
  <si>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</si>
  <si>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</si>
  <si>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</si>
  <si>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</si>
  <si>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</si>
  <si>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</si>
  <si>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</si>
  <si>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</si>
  <si>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</si>
  <si>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</si>
  <si>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</si>
  <si>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</si>
  <si>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</si>
  <si>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</si>
  <si>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</si>
  <si>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</si>
  <si>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</si>
  <si>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</si>
  <si>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</si>
  <si>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</si>
  <si>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</si>
  <si>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</si>
  <si>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</si>
  <si>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</si>
  <si>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</si>
  <si>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</si>
  <si>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</si>
  <si>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</si>
  <si>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</si>
  <si>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</si>
  <si>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</si>
  <si>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</si>
  <si>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</si>
  <si>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</si>
  <si>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</si>
  <si>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</si>
  <si>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</si>
  <si>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</si>
  <si>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</si>
  <si>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</si>
  <si>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</si>
  <si>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</si>
  <si>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</si>
  <si>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</si>
  <si>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</si>
  <si>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</si>
  <si>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</si>
  <si>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</si>
  <si>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</si>
  <si>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</si>
  <si>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</si>
  <si>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</si>
  <si>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</si>
  <si>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</si>
  <si>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</si>
  <si>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</si>
  <si>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</si>
  <si>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</si>
  <si>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</si>
  <si>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</si>
  <si>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</si>
  <si>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</si>
  <si>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</si>
  <si>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</si>
  <si>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</si>
  <si>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</si>
  <si>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</si>
  <si>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</si>
  <si>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</si>
  <si>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</si>
  <si>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</si>
  <si>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</si>
  <si>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</si>
  <si>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</si>
  <si>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</si>
  <si>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</si>
  <si>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</si>
  <si>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</si>
  <si>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</si>
  <si>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</si>
  <si>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</si>
  <si>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</si>
  <si>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</si>
  <si>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</si>
  <si>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</si>
  <si>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</si>
  <si>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</si>
  <si>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</si>
  <si>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</si>
  <si>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</si>
  <si>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</si>
  <si>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</si>
  <si>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</si>
  <si>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</si>
  <si>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</si>
  <si>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</si>
  <si>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</si>
  <si>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</si>
  <si>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</si>
  <si>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</si>
  <si>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</si>
  <si>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</si>
  <si>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</si>
  <si>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</si>
  <si>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</si>
  <si>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</si>
  <si>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</si>
  <si>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</si>
  <si>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</si>
  <si>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</si>
  <si>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</si>
  <si>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</si>
  <si>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</si>
  <si>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</si>
  <si>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</si>
  <si>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</si>
  <si>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</si>
  <si>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</si>
  <si>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</si>
  <si>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</si>
  <si>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</si>
  <si>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</si>
  <si>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</si>
  <si>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</si>
  <si>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</si>
  <si>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</si>
  <si>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</si>
  <si>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</si>
  <si>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</si>
  <si>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</si>
  <si>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</si>
  <si>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</si>
  <si>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</si>
  <si>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</si>
  <si>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</si>
  <si>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</si>
  <si>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</si>
  <si>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</si>
  <si>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</si>
  <si>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</si>
  <si>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</si>
  <si>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</si>
  <si>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</si>
  <si>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</si>
  <si>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</si>
  <si>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</si>
  <si>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</si>
  <si>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</si>
  <si>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</si>
  <si>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</si>
  <si>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</si>
  <si>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</si>
  <si>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</si>
  <si>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</si>
  <si>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</si>
  <si>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</si>
  <si>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</si>
  <si>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</si>
  <si>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</si>
  <si>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</si>
  <si>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</si>
  <si>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</si>
  <si>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</si>
  <si>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</si>
  <si>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</si>
  <si>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</si>
  <si>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</si>
  <si>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</si>
  <si>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</si>
  <si>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</si>
  <si>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</si>
  <si>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</si>
  <si>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</si>
  <si>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</si>
  <si>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</si>
  <si>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</si>
  <si>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</si>
  <si>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</si>
  <si>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</si>
  <si>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</si>
  <si>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</si>
  <si>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</si>
  <si>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</si>
  <si>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</si>
  <si>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</si>
  <si>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</si>
  <si>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</si>
  <si>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</si>
  <si>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</si>
  <si>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</si>
  <si>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</si>
  <si>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</si>
  <si>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</si>
  <si>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</si>
  <si>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</si>
  <si>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</si>
  <si>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</si>
  <si>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</si>
  <si>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</si>
  <si>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</si>
  <si>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</si>
  <si>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</si>
  <si>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</si>
  <si>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</si>
  <si>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</si>
  <si>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</si>
  <si>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</si>
  <si>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</si>
  <si>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</si>
  <si>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</si>
  <si>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</si>
  <si>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</si>
  <si>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</si>
  <si>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</si>
  <si>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</si>
  <si>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</si>
  <si>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</si>
  <si>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</si>
  <si>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</si>
  <si>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</si>
  <si>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</si>
  <si>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</si>
  <si>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</si>
  <si>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</si>
  <si>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</si>
  <si>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</si>
  <si>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</si>
  <si>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</si>
  <si>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</si>
  <si>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</si>
  <si>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</si>
  <si>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</si>
  <si>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</si>
  <si>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</si>
  <si>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</si>
  <si>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</si>
  <si>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</si>
  <si>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</si>
  <si>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</si>
  <si>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</si>
  <si>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</si>
  <si>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</si>
  <si>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</si>
  <si>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</si>
  <si>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</si>
  <si>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</si>
  <si>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</si>
  <si>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</si>
  <si>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</si>
  <si>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</si>
  <si>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</si>
  <si>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</si>
  <si>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</si>
  <si>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</si>
  <si>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</si>
  <si>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</si>
  <si>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</si>
  <si>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</si>
  <si>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</si>
  <si>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</si>
  <si>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</si>
  <si>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</si>
  <si>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</si>
  <si>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</si>
  <si>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</si>
  <si>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</si>
  <si>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</si>
  <si>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</si>
  <si>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</si>
  <si>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</si>
  <si>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</si>
  <si>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</si>
  <si>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</si>
  <si>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</si>
  <si>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</si>
  <si>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</si>
  <si>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</si>
  <si>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</si>
  <si>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</si>
  <si>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</si>
  <si>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</si>
  <si>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</si>
  <si>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</si>
  <si>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</si>
  <si>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</si>
  <si>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</si>
  <si>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</si>
  <si>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</si>
  <si>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</si>
  <si>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</si>
  <si>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</si>
  <si>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</si>
  <si>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</si>
  <si>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</si>
  <si>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</si>
  <si>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</si>
  <si>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</si>
  <si>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</si>
  <si>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</si>
  <si>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</si>
  <si>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</si>
  <si>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</si>
  <si>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</si>
  <si>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</si>
  <si>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</si>
  <si>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</si>
  <si>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</si>
  <si>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</si>
  <si>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</si>
  <si>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</si>
  <si>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</si>
  <si>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</si>
  <si>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</si>
  <si>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</si>
  <si>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</si>
  <si>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</si>
  <si>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</si>
  <si>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</si>
  <si>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</si>
  <si>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</si>
  <si>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</si>
  <si>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</si>
  <si>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</si>
  <si>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</si>
  <si>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</si>
  <si>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</si>
  <si>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</si>
  <si>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</si>
  <si>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</si>
  <si>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</si>
  <si>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</si>
  <si>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</si>
  <si>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</si>
  <si>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</si>
  <si>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</si>
  <si>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</si>
  <si>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</si>
  <si>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</si>
  <si>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</si>
  <si>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</si>
  <si>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</si>
  <si>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</si>
  <si>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</si>
  <si>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</si>
  <si>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</si>
  <si>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</si>
  <si>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</si>
  <si>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</si>
  <si>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</si>
  <si>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</si>
  <si>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</si>
  <si>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</si>
  <si>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</si>
  <si>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</si>
  <si>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</si>
  <si>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</si>
  <si>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</si>
  <si>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</si>
  <si>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</si>
  <si>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</si>
  <si>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</si>
  <si>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</si>
  <si>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</si>
  <si>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</si>
  <si>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</si>
  <si>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</si>
  <si>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</si>
  <si>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</si>
  <si>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</si>
  <si>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</si>
  <si>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</si>
  <si>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</si>
  <si>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</si>
  <si>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</si>
  <si>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</si>
  <si>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</si>
  <si>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</si>
  <si>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</si>
  <si>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</si>
  <si>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</si>
  <si>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</si>
  <si>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</si>
  <si>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</si>
  <si>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</si>
  <si>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</si>
  <si>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</si>
  <si>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</si>
  <si>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</si>
  <si>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</si>
  <si>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</si>
  <si>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</si>
  <si>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</si>
  <si>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</si>
  <si>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</si>
  <si>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</si>
  <si>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</si>
  <si>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</si>
  <si>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</si>
  <si>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</si>
  <si>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</si>
  <si>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</si>
  <si>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</si>
  <si>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</si>
  <si>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</si>
  <si>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</si>
  <si>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</si>
  <si>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</si>
  <si>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</si>
  <si>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</si>
  <si>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</si>
  <si>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</si>
  <si>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</si>
  <si>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</si>
  <si>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</si>
  <si>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</si>
  <si>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</si>
  <si>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</si>
  <si>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</si>
  <si>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</si>
  <si>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</si>
  <si>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</si>
  <si>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</si>
  <si>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</si>
  <si>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</si>
  <si>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</si>
  <si>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</si>
  <si>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</si>
  <si>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</si>
  <si>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</si>
  <si>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</si>
  <si>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</si>
  <si>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</si>
  <si>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</si>
  <si>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</si>
  <si>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</si>
  <si>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</si>
  <si>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</si>
  <si>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</si>
  <si>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</si>
  <si>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</si>
  <si>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</si>
  <si>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</si>
  <si>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</si>
  <si>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</si>
  <si>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</si>
  <si>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</si>
  <si>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</si>
  <si>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</si>
  <si>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</si>
  <si>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</si>
  <si>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</si>
  <si>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</si>
  <si>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</si>
  <si>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</si>
  <si>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</si>
  <si>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</si>
  <si>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</si>
  <si>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</si>
  <si>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</si>
  <si>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</si>
  <si>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</si>
  <si>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</si>
  <si>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</si>
  <si>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</si>
  <si>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</si>
  <si>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</si>
  <si>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</si>
  <si>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</si>
  <si>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</si>
  <si>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</si>
  <si>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</si>
  <si>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</si>
  <si>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</si>
  <si>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</si>
  <si>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</si>
  <si>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</si>
  <si>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</si>
  <si>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</si>
  <si>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</si>
  <si>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</si>
  <si>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</si>
  <si>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</si>
  <si>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</si>
  <si>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</si>
  <si>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</si>
  <si>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</si>
  <si>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</si>
  <si>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</si>
  <si>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</si>
  <si>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</si>
  <si>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</si>
  <si>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</si>
  <si>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</si>
  <si>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</si>
  <si>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</si>
  <si>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</si>
  <si>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</si>
  <si>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</si>
  <si>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</si>
  <si>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</si>
  <si>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</si>
  <si>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</si>
  <si>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</si>
  <si>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</si>
  <si>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</si>
  <si>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</si>
  <si>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</si>
  <si>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</si>
  <si>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</si>
  <si>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</si>
  <si>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</si>
  <si>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</si>
  <si>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</si>
  <si>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</si>
  <si>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</si>
  <si>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</si>
  <si>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</si>
  <si>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</si>
  <si>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</si>
  <si>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</si>
  <si>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</si>
  <si>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</si>
  <si>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</si>
  <si>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</si>
  <si>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</si>
  <si>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</si>
  <si>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</si>
  <si>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</si>
  <si>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</si>
  <si>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</si>
  <si>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</si>
  <si>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</si>
  <si>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</si>
  <si>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</si>
  <si>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</si>
  <si>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</si>
  <si>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</si>
  <si>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</si>
  <si>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</si>
  <si>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</si>
  <si>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</si>
  <si>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</si>
  <si>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</si>
  <si>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</si>
  <si>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</si>
  <si>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</si>
  <si>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</si>
  <si>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</si>
  <si>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</si>
  <si>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</si>
  <si>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</si>
  <si>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</si>
  <si>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</si>
  <si>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</si>
  <si>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</si>
  <si>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</si>
  <si>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</si>
  <si>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</si>
  <si>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</si>
  <si>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</si>
  <si>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</si>
  <si>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</si>
  <si>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</si>
  <si>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</si>
  <si>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</si>
  <si>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</si>
  <si>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</si>
  <si>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</si>
  <si>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</si>
  <si>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</si>
  <si>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</si>
  <si>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</si>
  <si>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</si>
  <si>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</si>
  <si>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</si>
  <si>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</si>
  <si>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</si>
  <si>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</si>
  <si>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</si>
  <si>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</si>
  <si>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</si>
  <si>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</si>
  <si>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</si>
  <si>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</si>
  <si>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</si>
  <si>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</si>
  <si>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</si>
  <si>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</si>
  <si>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</si>
  <si>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</si>
  <si>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</si>
  <si>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</si>
  <si>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</si>
  <si>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</si>
  <si>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</si>
  <si>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</si>
  <si>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</si>
  <si>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</si>
  <si>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</si>
  <si>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</si>
  <si>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</si>
  <si>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</si>
  <si>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</si>
  <si>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</si>
  <si>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</si>
  <si>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</si>
  <si>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</si>
  <si>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</si>
  <si>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</si>
  <si>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</si>
  <si>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</si>
  <si>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</si>
  <si>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</si>
  <si>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</si>
  <si>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</si>
  <si>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</si>
  <si>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</si>
  <si>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</si>
  <si>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</si>
  <si>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</si>
  <si>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</si>
  <si>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</si>
  <si>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</si>
  <si>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</si>
  <si>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</si>
  <si>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</si>
  <si>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</si>
  <si>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</si>
  <si>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</si>
  <si>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</si>
  <si>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</si>
  <si>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</si>
  <si>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</si>
  <si>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</si>
  <si>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</si>
  <si>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</si>
  <si>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</si>
  <si>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</si>
  <si>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</si>
  <si>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</si>
  <si>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</si>
  <si>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</si>
  <si>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</si>
  <si>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</si>
  <si>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</si>
  <si>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</si>
  <si>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</si>
  <si>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</si>
  <si>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</si>
  <si>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</si>
  <si>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</si>
  <si>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</si>
  <si>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</si>
  <si>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</si>
  <si>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</si>
  <si>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</si>
  <si>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</si>
  <si>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</si>
  <si>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</si>
  <si>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</si>
  <si>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</si>
  <si>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</si>
  <si>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</si>
  <si>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</si>
  <si>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</si>
  <si>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</si>
  <si>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</si>
  <si>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</si>
  <si>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</si>
  <si>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</si>
  <si>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</si>
  <si>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</si>
  <si>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</si>
  <si>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</si>
  <si>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</si>
  <si>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</si>
  <si>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</si>
  <si>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</si>
  <si>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</si>
  <si>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</si>
  <si>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</si>
  <si>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</si>
  <si>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</si>
  <si>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</si>
  <si>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</si>
  <si>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</si>
  <si>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</si>
  <si>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</si>
  <si>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</si>
  <si>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</si>
  <si>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</si>
  <si>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</si>
  <si>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</si>
  <si>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</si>
  <si>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</si>
  <si>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</si>
  <si>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</si>
  <si>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</si>
  <si>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</si>
  <si>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</si>
  <si>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</si>
  <si>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</si>
  <si>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</si>
  <si>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</si>
  <si>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</si>
  <si>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</si>
  <si>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</si>
  <si>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</si>
  <si>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</si>
  <si>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</si>
  <si>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</si>
  <si>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</si>
  <si>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</si>
  <si>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</si>
  <si>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</si>
  <si>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</si>
  <si>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</si>
  <si>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</si>
  <si>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</si>
  <si>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</si>
  <si>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</si>
  <si>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</si>
  <si>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</si>
  <si>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</si>
  <si>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</si>
  <si>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</si>
  <si>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</si>
  <si>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</si>
  <si>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</si>
  <si>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</si>
  <si>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</si>
  <si>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</si>
  <si>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</si>
  <si>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</si>
  <si>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</si>
  <si>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</si>
  <si>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</si>
  <si>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</si>
  <si>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</si>
  <si>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</si>
  <si>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</si>
  <si>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</si>
  <si>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</si>
  <si>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</si>
  <si>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</si>
  <si>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</si>
  <si>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</si>
  <si>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</si>
  <si>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</si>
  <si>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</si>
  <si>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</si>
  <si>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</si>
  <si>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</si>
  <si>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</si>
  <si>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</si>
  <si>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</si>
  <si>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</si>
  <si>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</si>
  <si>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</si>
  <si>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</si>
  <si>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</si>
  <si>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</si>
  <si>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</si>
  <si>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</si>
  <si>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</si>
  <si>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</si>
  <si>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</si>
  <si>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</si>
  <si>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</si>
  <si>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</si>
  <si>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</si>
  <si>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</si>
  <si>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</si>
  <si>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</si>
  <si>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</si>
  <si>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</si>
  <si>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</si>
  <si>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</si>
  <si>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</si>
  <si>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</si>
  <si>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</si>
  <si>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</si>
  <si>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</si>
  <si>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</si>
  <si>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</si>
  <si>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</si>
  <si>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</si>
  <si>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</si>
  <si>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</si>
  <si>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</si>
  <si>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</si>
  <si>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</si>
  <si>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</si>
  <si>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</si>
  <si>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</si>
  <si>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</si>
  <si>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</si>
  <si>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</si>
  <si>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</si>
  <si>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</si>
  <si>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</si>
  <si>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</si>
  <si>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</si>
  <si>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</si>
  <si>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</si>
  <si>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</si>
  <si>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</si>
  <si>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</si>
  <si>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</si>
  <si>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</si>
  <si>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</si>
  <si>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</si>
  <si>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</si>
  <si>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</si>
  <si>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</si>
  <si>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</si>
  <si>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</si>
  <si>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</si>
  <si>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</si>
  <si>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</si>
  <si>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</si>
  <si>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</si>
  <si>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</si>
  <si>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</si>
  <si>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</si>
  <si>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</si>
  <si>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</si>
  <si>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</si>
  <si>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</si>
  <si>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</si>
  <si>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</si>
  <si>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</si>
  <si>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</si>
  <si>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</si>
  <si>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</si>
  <si>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</si>
  <si>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</si>
  <si>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</si>
  <si>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</si>
  <si>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</si>
  <si>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</si>
  <si>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</si>
  <si>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</si>
  <si>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</si>
  <si>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</si>
  <si>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</si>
  <si>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</si>
  <si>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</si>
  <si>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</si>
  <si>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</si>
  <si>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</si>
  <si>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</si>
  <si>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</si>
  <si>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</si>
  <si>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</si>
  <si>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</si>
  <si>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</si>
  <si>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</si>
  <si>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</si>
  <si>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</si>
  <si>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</si>
  <si>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</si>
  <si>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</si>
  <si>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</si>
  <si>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</si>
  <si>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</si>
  <si>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</si>
  <si>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</si>
  <si>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</si>
  <si>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</si>
  <si>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</si>
  <si>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</si>
  <si>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</si>
  <si>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</si>
  <si>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</si>
  <si>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</si>
  <si>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</si>
  <si>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</si>
  <si>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</si>
  <si>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</si>
  <si>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</si>
  <si>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</si>
  <si>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</si>
  <si>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</si>
  <si>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</si>
  <si>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</si>
  <si>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</si>
  <si>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</si>
  <si>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</si>
  <si>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</si>
  <si>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</si>
  <si>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</si>
  <si>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</si>
  <si>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</si>
  <si>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</si>
  <si>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</si>
  <si>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</si>
  <si>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</si>
  <si>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</si>
  <si>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</si>
  <si>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</si>
  <si>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</si>
  <si>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</si>
  <si>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</si>
  <si>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</si>
  <si>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</si>
  <si>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</si>
  <si>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</si>
  <si>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</si>
  <si>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</si>
  <si>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</si>
  <si>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</si>
  <si>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</si>
  <si>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</si>
  <si>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</si>
  <si>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</si>
  <si>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</si>
  <si>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</si>
  <si>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</si>
  <si>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</si>
  <si>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</si>
  <si>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</si>
  <si>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</si>
  <si>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</si>
  <si>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</si>
  <si>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</si>
  <si>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</si>
  <si>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</si>
  <si>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</si>
  <si>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</si>
  <si>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</si>
  <si>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</si>
  <si>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</si>
  <si>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</si>
  <si>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</si>
  <si>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</si>
  <si>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</si>
  <si>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</si>
  <si>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</si>
  <si>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</si>
  <si>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</si>
  <si>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</si>
  <si>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</si>
  <si>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</si>
  <si>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</si>
  <si>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</si>
  <si>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</si>
  <si>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</si>
  <si>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</si>
  <si>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</si>
  <si>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</si>
  <si>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</si>
  <si>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</si>
  <si>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</si>
  <si>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</si>
  <si>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</si>
  <si>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</si>
  <si>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</si>
  <si>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</si>
  <si>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</si>
  <si>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</si>
  <si>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</si>
  <si>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</si>
  <si>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</si>
  <si>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</si>
  <si>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</si>
  <si>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</si>
  <si>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</si>
  <si>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</si>
  <si>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</si>
  <si>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</si>
  <si>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</si>
  <si>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</si>
  <si>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</si>
  <si>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</si>
  <si>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</si>
  <si>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</si>
  <si>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</si>
  <si>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</si>
  <si>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</si>
  <si>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</si>
  <si>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</si>
  <si>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</si>
  <si>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</si>
  <si>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</si>
  <si>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</si>
  <si>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</si>
  <si>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</si>
  <si>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</si>
  <si>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</si>
  <si>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</si>
  <si>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</si>
  <si>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</si>
  <si>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</si>
  <si>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</si>
  <si>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</si>
  <si>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</si>
  <si>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</si>
  <si>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</si>
  <si>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</si>
  <si>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</si>
  <si>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</si>
  <si>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</si>
  <si>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</si>
  <si>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</si>
  <si>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</si>
  <si>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</si>
  <si>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</si>
  <si>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</si>
  <si>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</si>
  <si>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</si>
  <si>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</si>
  <si>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</si>
  <si>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</si>
  <si>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</si>
  <si>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</si>
  <si>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</si>
  <si>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</si>
  <si>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</si>
  <si>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</si>
  <si>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</si>
  <si>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</si>
  <si>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</si>
  <si>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</si>
  <si>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</si>
  <si>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</si>
  <si>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</si>
  <si>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</si>
  <si>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</si>
  <si>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</si>
  <si>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</si>
  <si>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</si>
  <si>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</si>
  <si>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</si>
  <si>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</si>
  <si>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</si>
  <si>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</si>
  <si>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</si>
  <si>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</si>
  <si>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</si>
  <si>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</si>
  <si>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</si>
  <si>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</si>
  <si>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</si>
  <si>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</si>
  <si>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</si>
  <si>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</si>
  <si>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</si>
  <si>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</si>
  <si>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</si>
  <si>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</si>
  <si>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</si>
  <si>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</si>
  <si>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</si>
  <si>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</si>
  <si>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</si>
  <si>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</si>
  <si>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</si>
  <si>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</si>
  <si>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</si>
  <si>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</si>
  <si>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</si>
  <si>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</si>
  <si>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</si>
  <si>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</si>
  <si>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</si>
  <si>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</si>
  <si>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</si>
  <si>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</si>
  <si>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</si>
  <si>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</si>
  <si>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</si>
  <si>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</si>
  <si>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</si>
  <si>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</si>
  <si>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</si>
  <si>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</si>
  <si>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</si>
  <si>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</si>
  <si>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</si>
  <si>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</si>
  <si>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</si>
  <si>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</si>
  <si>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</si>
  <si>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</si>
  <si>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</si>
  <si>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</si>
  <si>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</si>
  <si>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</si>
  <si>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</si>
  <si>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</si>
  <si>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</si>
  <si>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</si>
  <si>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</si>
  <si>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</si>
  <si>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</si>
  <si>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</si>
  <si>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</si>
  <si>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</si>
  <si>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</si>
  <si>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</si>
  <si>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</si>
  <si>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</si>
  <si>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</si>
  <si>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</si>
  <si>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</si>
  <si>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</si>
  <si>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</si>
  <si>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</si>
  <si>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</si>
  <si>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</si>
  <si>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</si>
  <si>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</si>
  <si>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</si>
  <si>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</si>
  <si>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</si>
  <si>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</si>
  <si>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</si>
  <si>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</si>
  <si>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</si>
  <si>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</si>
  <si>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</si>
  <si>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</si>
  <si>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</si>
  <si>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</si>
  <si>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</si>
  <si>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</si>
  <si>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</si>
  <si>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</si>
  <si>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</si>
  <si>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</si>
  <si>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</si>
  <si>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</si>
  <si>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</si>
  <si>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</si>
  <si>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</si>
  <si>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</si>
  <si>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</si>
  <si>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</si>
  <si>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</si>
  <si>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</si>
  <si>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</si>
  <si>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</si>
  <si>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</si>
  <si>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</si>
  <si>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</si>
  <si>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</si>
  <si>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</si>
  <si>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</si>
  <si>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</si>
  <si>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</si>
  <si>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</si>
  <si>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</si>
  <si>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</si>
  <si>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</si>
  <si>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</si>
  <si>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</si>
  <si>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</si>
  <si>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</si>
  <si>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</si>
  <si>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</si>
  <si>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</si>
  <si>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</si>
  <si>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</si>
  <si>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</si>
  <si>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</si>
  <si>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</si>
  <si>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</si>
  <si>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</si>
  <si>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</si>
  <si>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</si>
  <si>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</si>
  <si>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</si>
  <si>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</si>
  <si>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</si>
  <si>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</si>
  <si>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</si>
  <si>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</si>
  <si>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</si>
  <si>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</si>
  <si>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</si>
  <si>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</si>
  <si>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</si>
  <si>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</si>
  <si>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</si>
  <si>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</si>
  <si>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</si>
  <si>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</si>
  <si>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</si>
  <si>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</si>
  <si>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</si>
  <si>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</si>
  <si>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</si>
  <si>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</si>
  <si>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</si>
  <si>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</si>
  <si>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</si>
  <si>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</si>
  <si>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</si>
  <si>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</si>
  <si>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</si>
  <si>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</si>
  <si>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</si>
  <si>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</si>
  <si>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</si>
  <si>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</si>
  <si>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</si>
  <si>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</si>
  <si>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</si>
  <si>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</si>
  <si>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</si>
  <si>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</si>
  <si>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</si>
  <si>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</si>
  <si>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</si>
  <si>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</si>
  <si>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</si>
  <si>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</si>
  <si>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</si>
  <si>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</si>
  <si>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</si>
  <si>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</si>
  <si>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</si>
  <si>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</si>
  <si>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</si>
  <si>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</si>
  <si>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</si>
  <si>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</si>
  <si>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</si>
  <si>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</si>
  <si>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</si>
  <si>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</si>
  <si>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</si>
  <si>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</si>
  <si>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</si>
  <si>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</si>
  <si>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</si>
  <si>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</si>
  <si>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</si>
  <si>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</si>
  <si>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</si>
  <si>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</si>
  <si>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</si>
  <si>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</si>
  <si>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</si>
  <si>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</si>
  <si>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</si>
  <si>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</si>
  <si>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</si>
  <si>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</si>
  <si>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</si>
  <si>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</si>
  <si>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</si>
  <si>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</si>
  <si>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</si>
  <si>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</si>
  <si>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</si>
  <si>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</si>
  <si>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</si>
  <si>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</si>
  <si>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</si>
  <si>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</si>
  <si>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</si>
  <si>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</si>
  <si>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</si>
  <si>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</si>
  <si>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</si>
  <si>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</si>
  <si>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</si>
  <si>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</si>
  <si>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</si>
  <si>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</si>
  <si>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</si>
  <si>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</si>
  <si>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</si>
  <si>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</si>
  <si>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</si>
  <si>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</si>
  <si>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</si>
  <si>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</si>
  <si>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</si>
  <si>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</si>
  <si>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</si>
  <si>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</si>
  <si>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</si>
  <si>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</si>
  <si>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</si>
  <si>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</si>
  <si>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</si>
  <si>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</si>
  <si>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</si>
  <si>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</si>
  <si>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</si>
  <si>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</si>
  <si>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</si>
  <si>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</si>
  <si>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</si>
  <si>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</si>
  <si>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</si>
  <si>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</si>
  <si>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</si>
  <si>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</si>
  <si>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</si>
  <si>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</si>
  <si>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</si>
  <si>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</si>
  <si>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</si>
  <si>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</si>
  <si>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</si>
  <si>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</si>
  <si>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</si>
  <si>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</si>
  <si>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</si>
  <si>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</si>
  <si>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</si>
  <si>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</si>
  <si>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</si>
  <si>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</si>
  <si>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</si>
  <si>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</si>
  <si>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</si>
  <si>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</si>
  <si>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</si>
  <si>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</si>
  <si>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</si>
  <si>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</si>
  <si>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</si>
  <si>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</si>
  <si>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</si>
  <si>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</si>
  <si>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</si>
  <si>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</si>
  <si>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</si>
  <si>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</si>
  <si>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</si>
  <si>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</si>
  <si>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</si>
  <si>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</si>
  <si>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</si>
  <si>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</si>
  <si>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</si>
  <si>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</si>
  <si>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</si>
  <si>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</si>
  <si>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</si>
  <si>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</si>
  <si>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</si>
  <si>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</si>
  <si>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</si>
  <si>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</si>
  <si>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</si>
  <si>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</si>
  <si>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</si>
  <si>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</si>
  <si>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</si>
  <si>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</si>
  <si>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</si>
  <si>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</si>
  <si>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</si>
  <si>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</si>
  <si>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</si>
  <si>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</si>
  <si>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</si>
  <si>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</si>
  <si>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</si>
  <si>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</si>
  <si>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</si>
  <si>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</si>
  <si>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</si>
  <si>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</si>
  <si>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</si>
  <si>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</si>
  <si>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</si>
  <si>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</si>
  <si>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</si>
  <si>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</si>
  <si>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</si>
  <si>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</si>
  <si>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</si>
  <si>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</si>
  <si>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</si>
  <si>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</si>
  <si>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</si>
  <si>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</si>
  <si>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</si>
  <si>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</si>
  <si>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</si>
  <si>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</si>
  <si>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</si>
  <si>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</si>
  <si>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</si>
  <si>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</si>
  <si>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</si>
  <si>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</si>
  <si>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</si>
  <si>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</si>
  <si>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</si>
  <si>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</si>
  <si>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</si>
  <si>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</si>
  <si>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</si>
  <si>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</si>
  <si>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</si>
  <si>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</si>
  <si>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</si>
  <si>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</si>
  <si>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</si>
  <si>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</si>
  <si>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</si>
  <si>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</si>
  <si>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</si>
  <si>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</si>
  <si>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</si>
  <si>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</si>
  <si>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</si>
  <si>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</si>
  <si>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</si>
  <si>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</si>
  <si>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</si>
  <si>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</si>
  <si>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</si>
  <si>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</si>
  <si>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</si>
  <si>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</si>
  <si>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</si>
  <si>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</si>
  <si>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</si>
  <si>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</si>
  <si>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</si>
  <si>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</si>
  <si>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</si>
  <si>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</si>
  <si>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</si>
  <si>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</si>
  <si>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</si>
  <si>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</si>
  <si>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</si>
  <si>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</si>
  <si>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</si>
  <si>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</si>
  <si>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</si>
  <si>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</si>
  <si>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</si>
  <si>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</si>
  <si>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</si>
  <si>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</si>
  <si>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</si>
  <si>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</si>
  <si>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</si>
  <si>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</si>
  <si>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</si>
  <si>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</si>
  <si>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</si>
  <si>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</si>
  <si>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</si>
  <si>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</si>
  <si>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</si>
  <si>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</si>
  <si>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</si>
  <si>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</si>
  <si>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</si>
  <si>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</si>
  <si>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</si>
  <si>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</si>
  <si>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</si>
  <si>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</si>
  <si>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</si>
  <si>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</si>
  <si>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</si>
  <si>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</si>
  <si>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</si>
  <si>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</si>
  <si>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</si>
  <si>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</si>
  <si>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</si>
  <si>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</si>
  <si>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</si>
  <si>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</si>
  <si>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</si>
  <si>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</si>
  <si>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</si>
  <si>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</si>
  <si>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</si>
  <si>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</si>
  <si>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</si>
  <si>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</si>
  <si>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</si>
  <si>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</si>
  <si>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</si>
  <si>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</si>
  <si>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</si>
  <si>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</si>
  <si>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</si>
  <si>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</si>
  <si>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</si>
  <si>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</si>
  <si>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</si>
  <si>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</si>
  <si>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</si>
  <si>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</si>
  <si>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</si>
  <si>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</si>
  <si>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</si>
  <si>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</si>
  <si>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</si>
  <si>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</si>
  <si>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</si>
  <si>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</si>
  <si>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</si>
  <si>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</si>
  <si>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</si>
  <si>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</si>
  <si>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</si>
  <si>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</si>
  <si>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</si>
  <si>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</si>
  <si>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</si>
  <si>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</si>
  <si>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</si>
  <si>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</si>
  <si>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</si>
  <si>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</si>
  <si>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</si>
  <si>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</si>
  <si>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</si>
  <si>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</si>
  <si>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</si>
  <si>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</si>
  <si>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</si>
  <si>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</si>
  <si>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</si>
  <si>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</si>
  <si>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</si>
  <si>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</si>
  <si>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</si>
  <si>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</si>
  <si>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</si>
  <si>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</si>
  <si>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</si>
  <si>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</si>
  <si>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</si>
  <si>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</si>
  <si>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</si>
  <si>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</si>
  <si>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</si>
  <si>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</si>
  <si>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</si>
  <si>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</si>
  <si>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</si>
  <si>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</si>
  <si>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</si>
  <si>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</si>
  <si>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</si>
  <si>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</si>
  <si>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</si>
  <si>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</si>
  <si>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</si>
  <si>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</si>
  <si>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</si>
  <si>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</si>
  <si>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</si>
  <si>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</si>
  <si>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</si>
  <si>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</si>
  <si>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</si>
  <si>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</si>
  <si>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</si>
  <si>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</si>
  <si>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</si>
  <si>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</si>
  <si>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</si>
  <si>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</si>
  <si>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</si>
  <si>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</si>
  <si>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</si>
  <si>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</si>
  <si>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</si>
  <si>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</si>
  <si>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</si>
  <si>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</si>
  <si>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</si>
  <si>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</si>
  <si>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</si>
  <si>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</si>
  <si>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</si>
  <si>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</si>
  <si>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</si>
  <si>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</si>
  <si>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</si>
  <si>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</si>
  <si>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</si>
  <si>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</si>
  <si>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</si>
  <si>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</si>
  <si>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</si>
  <si>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</si>
  <si>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</si>
  <si>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</si>
  <si>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</si>
  <si>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</si>
  <si>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</si>
  <si>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</si>
  <si>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</si>
  <si>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</si>
  <si>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</si>
  <si>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</si>
  <si>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</si>
  <si>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</si>
  <si>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</si>
  <si>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</si>
  <si>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</si>
  <si>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</si>
  <si>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</si>
  <si>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</si>
  <si>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</si>
  <si>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</si>
  <si>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</si>
  <si>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</si>
  <si>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</si>
  <si>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</si>
  <si>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</si>
  <si>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</si>
  <si>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</si>
  <si>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</si>
  <si>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</si>
  <si>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</si>
  <si>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</si>
  <si>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</si>
  <si>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</si>
  <si>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</si>
  <si>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</si>
  <si>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</si>
  <si>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</si>
  <si>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</si>
  <si>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</si>
  <si>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</si>
  <si>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</si>
  <si>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</si>
  <si>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</si>
  <si>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</si>
  <si>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</si>
  <si>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</si>
  <si>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</si>
  <si>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</si>
  <si>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</si>
  <si>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</si>
  <si>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</si>
  <si>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</si>
  <si>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</si>
  <si>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</si>
  <si>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</si>
  <si>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</si>
  <si>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</si>
  <si>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</si>
  <si>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</si>
  <si>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</si>
  <si>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</si>
  <si>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</si>
  <si>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</si>
  <si>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</si>
  <si>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</si>
  <si>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</si>
  <si>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</si>
  <si>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</si>
  <si>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</si>
  <si>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</si>
  <si>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</si>
  <si>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</si>
  <si>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</si>
  <si>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</si>
  <si>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</si>
  <si>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</si>
  <si>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</si>
  <si>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</si>
  <si>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</si>
  <si>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</si>
  <si>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</si>
  <si>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</si>
  <si>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</si>
  <si>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</si>
  <si>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</si>
  <si>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</si>
  <si>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</si>
  <si>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</si>
  <si>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</si>
  <si>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</si>
  <si>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</si>
  <si>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</si>
  <si>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</si>
  <si>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</si>
  <si>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</si>
  <si>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</si>
  <si>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</si>
  <si>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</si>
  <si>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</si>
  <si>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</si>
  <si>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</si>
  <si>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</si>
  <si>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</si>
  <si>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</si>
  <si>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</si>
  <si>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</si>
  <si>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</si>
  <si>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</si>
  <si>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</si>
  <si>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</si>
  <si>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</si>
  <si>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</si>
  <si>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</si>
  <si>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</si>
  <si>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</si>
  <si>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</si>
  <si>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</si>
  <si>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</si>
  <si>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</si>
  <si>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</si>
  <si>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</si>
  <si>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</si>
  <si>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</si>
  <si>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</si>
  <si>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</si>
  <si>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</si>
  <si>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</si>
  <si>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</si>
  <si>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</si>
  <si>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</si>
  <si>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</si>
  <si>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</si>
  <si>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</si>
  <si>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</si>
  <si>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</si>
  <si>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</si>
  <si>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</si>
  <si>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</si>
  <si>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</si>
  <si>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</si>
  <si>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</si>
  <si>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</si>
  <si>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</si>
  <si>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</si>
  <si>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</si>
  <si>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</si>
  <si>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</si>
  <si>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</si>
  <si>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</si>
  <si>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</si>
  <si>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</si>
  <si>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</si>
  <si>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</si>
  <si>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</si>
  <si>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</si>
  <si>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</si>
  <si>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</si>
  <si>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</si>
  <si>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</si>
  <si>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</si>
  <si>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</si>
  <si>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</si>
  <si>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</si>
  <si>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</si>
  <si>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</si>
  <si>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</si>
  <si>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</si>
  <si>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</si>
  <si>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</si>
  <si>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</si>
  <si>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</si>
  <si>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</si>
  <si>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</si>
  <si>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</si>
  <si>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</si>
  <si>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</si>
  <si>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</si>
  <si>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</si>
  <si>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</si>
  <si>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</si>
  <si>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</si>
  <si>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</si>
  <si>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</si>
  <si>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</si>
  <si>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</si>
  <si>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</si>
  <si>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</si>
  <si>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</si>
  <si>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</si>
  <si>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</si>
  <si>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</si>
  <si>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</si>
  <si>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</si>
  <si>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</si>
  <si>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</si>
  <si>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</si>
  <si>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</si>
  <si>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</si>
  <si>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</si>
  <si>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</si>
  <si>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</si>
  <si>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</si>
  <si>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</si>
  <si>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</si>
  <si>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</si>
  <si>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</si>
  <si>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</si>
  <si>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</si>
  <si>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</si>
  <si>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</si>
  <si>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</si>
  <si>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</si>
  <si>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</si>
  <si>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</si>
  <si>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</si>
  <si>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</si>
  <si>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</si>
  <si>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</si>
  <si>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</si>
  <si>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</si>
  <si>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</si>
  <si>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</si>
  <si>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</si>
  <si>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</si>
  <si>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</si>
  <si>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</si>
  <si>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</si>
  <si>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</si>
  <si>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</si>
  <si>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</si>
  <si>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</si>
  <si>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</si>
  <si>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</si>
  <si>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</si>
  <si>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</si>
  <si>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</si>
  <si>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</si>
  <si>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</si>
  <si>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</si>
  <si>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</si>
  <si>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</si>
  <si>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</si>
  <si>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</si>
  <si>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</si>
  <si>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</si>
  <si>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</si>
  <si>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</si>
  <si>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</si>
  <si>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</si>
  <si>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</si>
  <si>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</si>
  <si>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</si>
  <si>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</si>
  <si>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</si>
  <si>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</si>
  <si>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</si>
  <si>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</si>
  <si>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</si>
  <si>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</si>
  <si>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</si>
  <si>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</si>
  <si>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</si>
  <si>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</si>
  <si>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</si>
  <si>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</si>
  <si>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</si>
  <si>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</si>
  <si>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</si>
  <si>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</si>
  <si>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</si>
  <si>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</si>
  <si>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</si>
  <si>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</si>
  <si>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</si>
  <si>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</si>
  <si>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</si>
  <si>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</si>
  <si>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</si>
  <si>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</si>
  <si>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</si>
  <si>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</si>
  <si>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</si>
  <si>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</si>
  <si>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</si>
  <si>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</si>
  <si>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</si>
  <si>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</si>
  <si>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</si>
  <si>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</si>
  <si>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</si>
  <si>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</si>
  <si>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</si>
  <si>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</si>
  <si>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</si>
  <si>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</si>
  <si>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</si>
  <si>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</si>
  <si>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</si>
  <si>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</si>
  <si>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</si>
  <si>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</si>
  <si>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</si>
  <si>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</si>
  <si>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</si>
  <si>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</si>
  <si>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</si>
  <si>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</si>
  <si>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</si>
  <si>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</si>
  <si>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</si>
  <si>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</si>
  <si>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</si>
  <si>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</si>
  <si>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</si>
  <si>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</si>
  <si>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</si>
  <si>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</si>
  <si>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</si>
  <si>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</si>
  <si>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</si>
  <si>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</si>
  <si>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</si>
  <si>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</si>
  <si>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</si>
  <si>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</si>
  <si>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</si>
  <si>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</si>
  <si>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</si>
  <si>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</si>
  <si>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</si>
  <si>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</si>
  <si>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</si>
  <si>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</si>
  <si>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</si>
  <si>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</si>
  <si>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</si>
  <si>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</si>
  <si>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</si>
  <si>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</si>
  <si>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</si>
  <si>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</si>
  <si>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</si>
  <si>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</si>
  <si>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</si>
  <si>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</si>
  <si>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</si>
  <si>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</si>
  <si>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</si>
  <si>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</si>
  <si>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</si>
  <si>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</si>
  <si>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</si>
  <si>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</si>
  <si>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</si>
  <si>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</si>
  <si>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</si>
  <si>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</si>
  <si>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</si>
  <si>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</si>
  <si>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</si>
  <si>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</si>
  <si>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</si>
  <si>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</si>
  <si>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</si>
  <si>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</si>
  <si>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</si>
  <si>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</si>
  <si>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</si>
  <si>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</si>
  <si>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</si>
  <si>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</si>
  <si>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</si>
  <si>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</si>
  <si>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</si>
  <si>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</si>
  <si>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</si>
  <si>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</si>
  <si>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</si>
  <si>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</si>
  <si>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</si>
  <si>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</si>
  <si>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</si>
  <si>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</si>
  <si>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</si>
  <si>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</si>
  <si>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</si>
  <si>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</si>
  <si>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</si>
  <si>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</si>
  <si>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</si>
  <si>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</si>
  <si>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</si>
  <si>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</si>
  <si>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</si>
  <si>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</si>
  <si>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</si>
  <si>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</si>
  <si>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</si>
  <si>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</si>
  <si>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</si>
  <si>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</si>
  <si>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</si>
  <si>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</si>
  <si>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</si>
  <si>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</si>
  <si>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</si>
  <si>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</si>
  <si>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</si>
  <si>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</si>
  <si>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</si>
  <si>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</si>
  <si>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</si>
  <si>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</si>
  <si>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</si>
  <si>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</si>
  <si>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</si>
  <si>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</si>
  <si>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</si>
  <si>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</si>
  <si>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</si>
  <si>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</si>
  <si>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</si>
  <si>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</si>
  <si>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</si>
  <si>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</si>
  <si>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</si>
  <si>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</si>
  <si>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</si>
  <si>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</si>
  <si>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</si>
  <si>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</si>
  <si>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</si>
  <si>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</si>
  <si>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</si>
  <si>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</si>
  <si>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</si>
  <si>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</si>
  <si>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</si>
  <si>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</si>
  <si>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</si>
  <si>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</si>
  <si>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</si>
  <si>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</si>
  <si>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</si>
  <si>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</si>
  <si>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</si>
  <si>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</si>
  <si>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</si>
  <si>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</si>
  <si>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</si>
  <si>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</si>
  <si>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</si>
  <si>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</si>
  <si>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</si>
  <si>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</si>
  <si>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</si>
  <si>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</si>
  <si>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</si>
  <si>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</si>
  <si>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</si>
  <si>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</si>
  <si>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</si>
  <si>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</si>
  <si>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</si>
  <si>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</si>
  <si>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</si>
  <si>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</si>
  <si>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</si>
  <si>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</si>
  <si>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</si>
  <si>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</si>
  <si>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</si>
  <si>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</si>
  <si>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</si>
  <si>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</si>
  <si>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</si>
  <si>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</si>
  <si>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</si>
  <si>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</si>
  <si>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</si>
  <si>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</si>
  <si>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</si>
  <si>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</si>
  <si>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</si>
  <si>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</si>
  <si>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</si>
  <si>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</si>
  <si>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</si>
  <si>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</si>
  <si>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</si>
  <si>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</si>
  <si>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</si>
  <si>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</si>
  <si>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</si>
  <si>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</si>
  <si>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</si>
  <si>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</si>
  <si>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</si>
  <si>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</si>
  <si>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</si>
  <si>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</si>
  <si>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</si>
  <si>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</si>
  <si>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</si>
  <si>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</si>
  <si>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</si>
  <si>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</si>
  <si>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</si>
  <si>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</si>
  <si>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</si>
  <si>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</si>
  <si>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</si>
  <si>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</si>
  <si>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</si>
  <si>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</si>
  <si>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</si>
  <si>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</si>
  <si>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</si>
  <si>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</si>
  <si>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</si>
  <si>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</si>
  <si>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</si>
  <si>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</si>
  <si>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</si>
  <si>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</si>
  <si>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</si>
  <si>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</si>
  <si>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</si>
  <si>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</si>
  <si>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</si>
  <si>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</si>
  <si>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</si>
  <si>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</si>
  <si>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</si>
  <si>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</si>
  <si>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</si>
  <si>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</si>
  <si>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</si>
  <si>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</si>
  <si>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</si>
  <si>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</si>
  <si>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</si>
  <si>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</si>
  <si>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</si>
  <si>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</si>
  <si>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</si>
  <si>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</si>
  <si>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</si>
  <si>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</si>
  <si>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</si>
  <si>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</si>
  <si>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</si>
  <si>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</si>
  <si>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</si>
  <si>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</si>
  <si>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</si>
  <si>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</si>
  <si>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</si>
  <si>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</si>
  <si>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</si>
  <si>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</si>
  <si>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</si>
  <si>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</si>
  <si>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</si>
  <si>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</si>
  <si>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</si>
  <si>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</si>
  <si>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</si>
  <si>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</si>
  <si>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</si>
  <si>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</si>
  <si>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</si>
  <si>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</si>
  <si>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</si>
  <si>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</si>
  <si>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</si>
  <si>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</si>
  <si>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</si>
  <si>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</si>
  <si>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</si>
  <si>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</si>
  <si>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</si>
  <si>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</si>
  <si>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</si>
  <si>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</si>
  <si>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</si>
  <si>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</si>
  <si>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</si>
  <si>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</si>
  <si>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</si>
  <si>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</si>
  <si>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</si>
  <si>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</si>
  <si>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</si>
  <si>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</si>
  <si>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</si>
  <si>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</si>
  <si>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</si>
  <si>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</si>
  <si>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</si>
  <si>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</si>
  <si>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</si>
  <si>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</si>
  <si>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</si>
  <si>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</si>
  <si>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</si>
  <si>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</si>
  <si>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</si>
  <si>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</si>
  <si>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</si>
  <si>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</si>
  <si>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</si>
  <si>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</si>
  <si>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</si>
  <si>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</si>
  <si>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</si>
  <si>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</si>
  <si>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</si>
  <si>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</si>
  <si>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</si>
  <si>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</si>
  <si>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</si>
  <si>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</si>
  <si>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</si>
  <si>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</si>
  <si>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</si>
  <si>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</si>
  <si>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</si>
  <si>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</si>
  <si>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</si>
  <si>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</si>
  <si>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</si>
  <si>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</si>
  <si>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</si>
  <si>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</si>
  <si>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</si>
  <si>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</si>
  <si>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</si>
  <si>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</si>
  <si>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</si>
  <si>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</si>
  <si>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</si>
  <si>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</si>
  <si>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</si>
  <si>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</si>
  <si>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</si>
  <si>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</si>
  <si>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</si>
  <si>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</si>
  <si>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</si>
  <si>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</si>
  <si>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</si>
  <si>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</si>
  <si>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</si>
  <si>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</si>
  <si>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</si>
  <si>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</si>
  <si>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</si>
  <si>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</si>
  <si>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</si>
  <si>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</si>
  <si>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</si>
  <si>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</si>
  <si>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</si>
  <si>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</si>
  <si>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</si>
  <si>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</si>
  <si>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</si>
  <si>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</si>
  <si>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</si>
  <si>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</si>
  <si>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</si>
  <si>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</si>
  <si>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</si>
  <si>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</si>
  <si>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</si>
  <si>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</si>
  <si>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</si>
  <si>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</si>
  <si>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</si>
  <si>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</si>
  <si>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</si>
  <si>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</si>
  <si>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</si>
  <si>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</si>
  <si>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</si>
  <si>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</si>
  <si>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</si>
  <si>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</si>
  <si>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</si>
  <si>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</si>
  <si>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</si>
  <si>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</si>
  <si>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</si>
  <si>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</si>
  <si>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</si>
  <si>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</si>
  <si>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</si>
  <si>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</si>
  <si>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</si>
  <si>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</si>
  <si>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</si>
  <si>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</si>
  <si>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</si>
  <si>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</si>
  <si>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</si>
  <si>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</si>
  <si>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</si>
  <si>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</si>
  <si>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</si>
  <si>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</si>
  <si>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</si>
  <si>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</si>
  <si>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</si>
  <si>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</si>
  <si>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</si>
  <si>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</si>
  <si>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</si>
  <si>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</si>
  <si>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</si>
  <si>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</si>
  <si>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</si>
  <si>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</si>
  <si>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</si>
  <si>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</si>
  <si>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</si>
  <si>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</si>
  <si>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</si>
  <si>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</si>
  <si>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</si>
  <si>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</si>
  <si>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</si>
  <si>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</si>
  <si>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</si>
  <si>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</si>
  <si>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</si>
  <si>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</si>
  <si>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</si>
  <si>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</si>
  <si>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</si>
  <si>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</si>
  <si>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</si>
  <si>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</si>
  <si>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</si>
  <si>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</si>
  <si>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</si>
  <si>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</si>
  <si>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</si>
  <si>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</si>
  <si>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</si>
  <si>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</si>
  <si>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</si>
  <si>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</si>
  <si>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</si>
  <si>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</si>
  <si>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</si>
  <si>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</si>
  <si>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</si>
  <si>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</si>
  <si>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</si>
  <si>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</si>
  <si>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</si>
  <si>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</si>
  <si>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</si>
  <si>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</si>
  <si>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</si>
  <si>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</si>
  <si>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</si>
  <si>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</si>
  <si>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</si>
  <si>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</si>
  <si>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</si>
  <si>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</si>
  <si>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</si>
  <si>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</si>
  <si>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</si>
  <si>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</si>
  <si>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</si>
  <si>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</si>
  <si>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</si>
  <si>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</si>
  <si>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</si>
  <si>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</si>
  <si>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</si>
  <si>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</si>
  <si>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</si>
  <si>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</si>
  <si>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</si>
  <si>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</si>
  <si>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</si>
  <si>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</si>
  <si>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</si>
  <si>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</si>
  <si>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</si>
  <si>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</si>
  <si>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</si>
  <si>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</si>
  <si>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</si>
  <si>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</si>
  <si>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</si>
  <si>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</si>
  <si>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</si>
  <si>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</si>
  <si>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</si>
  <si>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</si>
  <si>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</si>
  <si>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</si>
  <si>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</si>
  <si>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</si>
  <si>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</si>
  <si>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</si>
  <si>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</si>
  <si>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</si>
  <si>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</si>
  <si>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</si>
  <si>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</si>
  <si>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</si>
  <si>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</si>
  <si>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</si>
  <si>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</si>
  <si>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</si>
  <si>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</si>
  <si>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</si>
  <si>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</si>
  <si>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</si>
  <si>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</si>
  <si>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</si>
  <si>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</si>
  <si>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</si>
  <si>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</si>
  <si>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</si>
  <si>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</si>
  <si>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</si>
  <si>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</si>
  <si>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</si>
  <si>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</si>
  <si>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</si>
  <si>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</si>
  <si>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</si>
  <si>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</si>
  <si>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</si>
  <si>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</si>
  <si>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</si>
  <si>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</si>
  <si>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</si>
  <si>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</si>
  <si>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</si>
  <si>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</si>
  <si>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</si>
  <si>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</si>
  <si>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</si>
  <si>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</si>
  <si>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</si>
  <si>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</si>
  <si>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</si>
  <si>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</si>
  <si>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</si>
  <si>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</si>
  <si>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</si>
  <si>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</si>
  <si>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</si>
  <si>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</si>
  <si>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</si>
  <si>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</si>
  <si>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</si>
  <si>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</si>
  <si>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</si>
  <si>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</si>
  <si>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</si>
  <si>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</si>
  <si>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</si>
  <si>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</si>
  <si>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</si>
  <si>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</si>
  <si>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</si>
  <si>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</si>
  <si>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</si>
  <si>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</si>
  <si>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</si>
  <si>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</si>
  <si>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</si>
  <si>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</si>
  <si>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</si>
  <si>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</si>
  <si>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</si>
  <si>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</si>
  <si>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</si>
  <si>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</si>
  <si>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</si>
  <si>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</si>
  <si>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</si>
  <si>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</si>
  <si>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</si>
  <si>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</si>
  <si>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</si>
  <si>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</si>
  <si>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</si>
  <si>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</si>
  <si>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</si>
  <si>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</si>
  <si>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</si>
  <si>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</si>
  <si>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</si>
  <si>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</si>
  <si>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</si>
  <si>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</si>
  <si>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</si>
  <si>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</si>
  <si>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</si>
  <si>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</si>
  <si>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</si>
  <si>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</si>
  <si>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</si>
  <si>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</si>
  <si>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</si>
  <si>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</si>
  <si>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</si>
  <si>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</si>
  <si>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</si>
  <si>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</si>
  <si>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</si>
  <si>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</si>
  <si>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</si>
  <si>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</si>
  <si>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</si>
  <si>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</si>
  <si>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</si>
  <si>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</si>
  <si>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</si>
  <si>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</si>
  <si>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</si>
  <si>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</si>
  <si>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</si>
  <si>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</si>
  <si>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</si>
  <si>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</si>
  <si>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</si>
  <si>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</si>
  <si>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</si>
  <si>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</si>
  <si>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</si>
  <si>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</si>
  <si>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</si>
  <si>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</si>
  <si>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</si>
  <si>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</si>
  <si>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</si>
  <si>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</si>
  <si>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</si>
  <si>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</si>
  <si>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</si>
  <si>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</si>
  <si>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</si>
  <si>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</si>
  <si>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</si>
  <si>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</si>
  <si>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</si>
  <si>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</si>
  <si>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</si>
  <si>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</si>
  <si>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</si>
  <si>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</si>
  <si>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</si>
  <si>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</si>
  <si>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</si>
  <si>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</si>
  <si>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</si>
  <si>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</si>
  <si>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</si>
  <si>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</si>
  <si>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</si>
  <si>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</si>
  <si>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</si>
  <si>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</si>
  <si>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</si>
  <si>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</si>
  <si>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</si>
  <si>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</si>
  <si>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</si>
  <si>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</si>
  <si>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</si>
  <si>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</si>
  <si>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</si>
  <si>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</si>
  <si>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</si>
  <si>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</si>
  <si>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</si>
  <si>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</si>
  <si>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</si>
  <si>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</si>
  <si>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</si>
  <si>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</si>
  <si>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</si>
  <si>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</si>
  <si>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</si>
  <si>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</si>
  <si>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</si>
  <si>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</si>
  <si>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</si>
  <si>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</si>
  <si>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</si>
  <si>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</si>
  <si>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</si>
  <si>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</si>
  <si>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</si>
  <si>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</si>
  <si>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</si>
  <si>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</si>
  <si>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</si>
  <si>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</si>
  <si>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</si>
  <si>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</si>
  <si>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</si>
  <si>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</si>
  <si>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</si>
  <si>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</si>
  <si>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</si>
  <si>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</si>
  <si>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</si>
  <si>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</si>
  <si>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</si>
  <si>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</si>
  <si>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</si>
  <si>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</si>
  <si>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</si>
  <si>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</si>
  <si>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</si>
  <si>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</si>
  <si>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</si>
  <si>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</si>
  <si>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</si>
  <si>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</si>
  <si>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</si>
  <si>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</si>
  <si>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</si>
  <si>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</si>
  <si>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</si>
  <si>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</si>
  <si>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</si>
  <si>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</si>
  <si>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</si>
  <si>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</si>
  <si>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</si>
  <si>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</si>
  <si>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</si>
  <si>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</si>
  <si>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</si>
  <si>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</si>
  <si>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</si>
  <si>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</si>
  <si>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</si>
  <si>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</si>
  <si>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</si>
  <si>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</si>
  <si>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</si>
  <si>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</si>
  <si>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</si>
  <si>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</si>
  <si>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</si>
  <si>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</si>
  <si>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</si>
  <si>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</si>
  <si>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</si>
  <si>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</si>
  <si>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</si>
  <si>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</si>
  <si>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</si>
  <si>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</si>
  <si>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</si>
  <si>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</si>
  <si>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</si>
  <si>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</si>
  <si>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</si>
  <si>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</si>
  <si>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</si>
  <si>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</si>
  <si>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</si>
  <si>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</si>
  <si>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</si>
  <si>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</si>
  <si>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</si>
  <si>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</si>
  <si>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</si>
  <si>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</si>
  <si>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</si>
  <si>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</si>
  <si>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</si>
  <si>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</si>
  <si>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</si>
  <si>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</si>
  <si>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</si>
  <si>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</si>
  <si>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</si>
  <si>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</si>
  <si>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</si>
  <si>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</si>
  <si>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</si>
  <si>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</si>
  <si>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</si>
  <si>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</si>
  <si>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</si>
  <si>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</si>
  <si>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</si>
  <si>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</si>
  <si>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</si>
  <si>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</si>
  <si>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</si>
  <si>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</si>
  <si>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</si>
  <si>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</si>
  <si>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</si>
  <si>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</si>
  <si>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</si>
  <si>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</si>
  <si>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</si>
  <si>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</si>
  <si>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</si>
  <si>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</si>
  <si>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</si>
  <si>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</si>
  <si>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</si>
  <si>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</si>
  <si>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</si>
  <si>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</si>
  <si>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</si>
  <si>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</si>
  <si>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</si>
  <si>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</si>
  <si>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</si>
  <si>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</si>
  <si>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</si>
  <si>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</si>
  <si>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</si>
  <si>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</si>
  <si>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</si>
  <si>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</si>
  <si>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</si>
  <si>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</si>
  <si>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</si>
  <si>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</si>
  <si>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</si>
  <si>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</si>
  <si>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</si>
  <si>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</si>
  <si>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</si>
  <si>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</si>
  <si>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</si>
  <si>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</si>
  <si>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</si>
  <si>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</si>
  <si>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</si>
  <si>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</si>
  <si>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</si>
  <si>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</si>
  <si>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</si>
  <si>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</si>
  <si>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</si>
  <si>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</si>
  <si>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</si>
  <si>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</si>
  <si>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</si>
  <si>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</si>
  <si>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</si>
  <si>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</si>
  <si>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</si>
  <si>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</si>
  <si>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</si>
  <si>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</si>
  <si>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</si>
  <si>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</si>
  <si>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</si>
  <si>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</si>
  <si>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</si>
  <si>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</si>
  <si>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</si>
  <si>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</si>
  <si>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</si>
  <si>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</si>
  <si>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</si>
  <si>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</si>
  <si>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</si>
  <si>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</si>
  <si>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</si>
  <si>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</si>
  <si>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</si>
  <si>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</si>
  <si>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</si>
  <si>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</si>
  <si>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</si>
  <si>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</si>
  <si>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</si>
  <si>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</si>
  <si>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</si>
  <si>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</si>
  <si>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</si>
  <si>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</si>
  <si>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</si>
  <si>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</si>
  <si>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</si>
  <si>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</si>
  <si>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</si>
  <si>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</si>
  <si>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</si>
  <si>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</si>
  <si>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</si>
  <si>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</si>
  <si>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</si>
  <si>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</si>
  <si>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</si>
  <si>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</si>
  <si>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</si>
  <si>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</si>
  <si>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</si>
  <si>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</si>
  <si>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</si>
  <si>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</si>
  <si>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</si>
  <si>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</si>
  <si>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</si>
  <si>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</si>
  <si>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</si>
  <si>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</si>
  <si>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</si>
  <si>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</si>
  <si>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</si>
  <si>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</si>
  <si>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</si>
  <si>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</si>
  <si>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</si>
  <si>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</si>
  <si>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</si>
  <si>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</si>
  <si>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</si>
  <si>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</si>
  <si>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</si>
  <si>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</si>
  <si>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</si>
  <si>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</si>
  <si>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</si>
  <si>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</si>
  <si>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</si>
  <si>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</si>
  <si>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</si>
  <si>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</si>
  <si>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</si>
  <si>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</si>
  <si>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</si>
  <si>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</si>
  <si>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</si>
  <si>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</si>
  <si>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</si>
  <si>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</si>
  <si>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</si>
  <si>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</si>
  <si>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</si>
  <si>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</si>
  <si>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</si>
  <si>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</si>
  <si>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</si>
  <si>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</si>
  <si>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</si>
  <si>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</si>
  <si>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</si>
  <si>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</si>
  <si>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</si>
  <si>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</si>
  <si>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</si>
  <si>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</si>
  <si>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</si>
  <si>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</si>
  <si>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</si>
  <si>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</si>
  <si>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</si>
  <si>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</si>
  <si>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</si>
  <si>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</si>
  <si>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</si>
  <si>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</si>
  <si>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</si>
  <si>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</si>
  <si>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</si>
  <si>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</si>
  <si>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</si>
  <si>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</si>
  <si>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</si>
  <si>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</si>
  <si>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</si>
  <si>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</si>
  <si>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</si>
  <si>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</si>
  <si>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</si>
  <si>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</si>
  <si>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</si>
  <si>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</si>
  <si>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</si>
  <si>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</si>
  <si>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</si>
  <si>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</si>
  <si>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</si>
  <si>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</si>
  <si>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</si>
  <si>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</si>
  <si>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</si>
  <si>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</si>
  <si>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</si>
  <si>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</si>
  <si>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</si>
  <si>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</si>
  <si>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</si>
  <si>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</si>
  <si>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</si>
  <si>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</si>
  <si>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</si>
  <si>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</si>
  <si>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</si>
  <si>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</si>
  <si>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</si>
  <si>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</si>
  <si>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</si>
  <si>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</si>
  <si>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</si>
  <si>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</si>
  <si>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</si>
  <si>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</si>
  <si>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</si>
  <si>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</si>
  <si>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</si>
  <si>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</si>
  <si>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</si>
  <si>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</si>
  <si>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</si>
  <si>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</si>
  <si>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</si>
  <si>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</si>
  <si>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</si>
  <si>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</si>
  <si>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</si>
  <si>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</si>
  <si>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</si>
  <si>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</si>
  <si>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</si>
  <si>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</si>
  <si>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</si>
  <si>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</si>
  <si>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</si>
  <si>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</si>
  <si>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</si>
  <si>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</si>
  <si>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</si>
  <si>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</si>
  <si>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</si>
  <si>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</si>
  <si>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</si>
  <si>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</si>
  <si>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</si>
  <si>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</si>
  <si>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</si>
  <si>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</si>
  <si>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</si>
  <si>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</si>
  <si>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</si>
  <si>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</si>
  <si>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</si>
  <si>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</si>
  <si>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</si>
  <si>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</si>
  <si>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</si>
  <si>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</si>
  <si>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</si>
  <si>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</si>
  <si>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</si>
  <si>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</si>
  <si>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</si>
  <si>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</si>
  <si>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</si>
  <si>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</si>
  <si>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</si>
  <si>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</si>
  <si>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</si>
  <si>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</si>
  <si>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</si>
  <si>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</si>
  <si>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</si>
  <si>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</si>
  <si>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</si>
  <si>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</si>
  <si>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</si>
  <si>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</si>
  <si>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</si>
  <si>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</si>
  <si>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</si>
  <si>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</si>
  <si>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</si>
  <si>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</si>
  <si>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</si>
  <si>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</si>
  <si>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</si>
  <si>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</si>
  <si>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</si>
  <si>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</si>
  <si>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</si>
  <si>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</si>
  <si>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</si>
  <si>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</si>
  <si>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</si>
  <si>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</si>
  <si>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</si>
  <si>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</si>
  <si>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</si>
  <si>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</si>
  <si>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</si>
  <si>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</si>
  <si>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</si>
  <si>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</si>
  <si>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</si>
  <si>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</si>
  <si>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</si>
  <si>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</si>
  <si>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</si>
  <si>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</si>
  <si>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</si>
  <si>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</si>
  <si>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</si>
  <si>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</si>
  <si>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</si>
  <si>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</si>
  <si>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</si>
  <si>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</si>
  <si>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</si>
  <si>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</si>
  <si>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</si>
  <si>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</si>
  <si>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</si>
  <si>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</si>
  <si>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</si>
  <si>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</si>
  <si>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</si>
  <si>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</si>
  <si>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</si>
  <si>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</si>
  <si>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</si>
  <si>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</si>
  <si>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</si>
  <si>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</si>
  <si>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</si>
  <si>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</si>
  <si>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</si>
  <si>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</si>
  <si>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</si>
  <si>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</si>
  <si>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</si>
  <si>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</si>
  <si>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</si>
  <si>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</si>
  <si>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</si>
  <si>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</si>
  <si>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</si>
  <si>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</si>
  <si>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</si>
  <si>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</si>
  <si>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</si>
  <si>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</si>
  <si>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</si>
  <si>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</si>
  <si>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</si>
  <si>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</si>
  <si>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</si>
  <si>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</si>
  <si>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</si>
  <si>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</si>
  <si>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</si>
  <si>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</si>
  <si>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</si>
  <si>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</si>
  <si>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</si>
  <si>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</si>
  <si>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</si>
  <si>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</si>
  <si>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</si>
  <si>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</si>
  <si>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</si>
  <si>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</si>
  <si>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</si>
  <si>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</si>
  <si>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</si>
  <si>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</si>
  <si>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</si>
  <si>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</si>
  <si>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</si>
  <si>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</si>
  <si>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</si>
  <si>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</si>
  <si>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</si>
  <si>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</si>
  <si>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</si>
  <si>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</si>
  <si>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</si>
  <si>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</si>
  <si>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</si>
  <si>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</si>
  <si>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</si>
  <si>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</si>
  <si>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</si>
  <si>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</si>
  <si>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</si>
  <si>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</si>
  <si>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</si>
  <si>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</si>
  <si>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</si>
  <si>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</si>
  <si>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</si>
  <si>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</si>
  <si>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</si>
  <si>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</si>
  <si>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</si>
  <si>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</si>
  <si>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</si>
  <si>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</si>
  <si>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</si>
  <si>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</si>
  <si>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</si>
  <si>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</si>
  <si>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</si>
  <si>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</si>
  <si>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</si>
  <si>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</si>
  <si>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</si>
  <si>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</si>
  <si>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</si>
  <si>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</si>
  <si>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</si>
  <si>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</si>
  <si>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</si>
  <si>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</si>
  <si>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</si>
  <si>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</si>
  <si>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</si>
  <si>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</si>
  <si>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</si>
  <si>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</si>
  <si>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</si>
  <si>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</si>
  <si>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</si>
  <si>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</si>
  <si>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</si>
  <si>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</si>
  <si>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</si>
  <si>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</si>
  <si>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</si>
  <si>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</si>
  <si>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</si>
  <si>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</si>
  <si>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</si>
  <si>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</si>
  <si>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</si>
  <si>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</si>
  <si>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</si>
  <si>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</si>
  <si>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</si>
  <si>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</si>
  <si>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</si>
  <si>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</si>
  <si>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</si>
  <si>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</si>
  <si>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</si>
  <si>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</si>
  <si>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</si>
  <si>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</si>
  <si>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</si>
  <si>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</si>
  <si>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</si>
  <si>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</si>
  <si>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</si>
  <si>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</si>
  <si>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</si>
  <si>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</si>
  <si>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</si>
  <si>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</si>
  <si>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</si>
  <si>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</si>
  <si>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</si>
  <si>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</si>
  <si>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</si>
  <si>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</si>
  <si>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</si>
  <si>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</si>
  <si>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</si>
  <si>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</si>
  <si>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</si>
  <si>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</si>
  <si>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</si>
  <si>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</si>
  <si>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</si>
  <si>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</si>
  <si>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</si>
  <si>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</si>
  <si>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</si>
  <si>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</si>
  <si>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</si>
  <si>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</si>
  <si>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</si>
  <si>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</si>
  <si>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</si>
  <si>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</si>
  <si>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</si>
  <si>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</si>
  <si>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</si>
  <si>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</si>
  <si>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</si>
  <si>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</si>
  <si>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</si>
  <si>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</si>
  <si>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</si>
  <si>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</si>
  <si>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</si>
  <si>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</si>
  <si>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</si>
  <si>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</si>
  <si>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</si>
  <si>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</si>
  <si>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</si>
  <si>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</si>
  <si>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</si>
  <si>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</si>
  <si>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</si>
  <si>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</si>
  <si>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</si>
  <si>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</si>
  <si>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</si>
  <si>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</si>
  <si>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</si>
  <si>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</si>
  <si>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</si>
  <si>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</si>
  <si>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</si>
  <si>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</si>
  <si>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</si>
  <si>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</si>
  <si>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</si>
  <si>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</si>
  <si>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</si>
  <si>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</si>
  <si>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</si>
  <si>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</si>
  <si>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</si>
  <si>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</si>
  <si>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</si>
  <si>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</si>
  <si>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</si>
  <si>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</si>
  <si>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</si>
  <si>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</si>
  <si>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</si>
  <si>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</si>
  <si>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</si>
  <si>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</si>
  <si>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</si>
  <si>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</si>
  <si>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</si>
  <si>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</si>
  <si>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</si>
  <si>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</si>
  <si>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</si>
  <si>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</si>
  <si>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</si>
  <si>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</si>
  <si>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</si>
  <si>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</si>
  <si>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</si>
  <si>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</si>
  <si>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</si>
  <si>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</si>
  <si>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</si>
  <si>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</si>
  <si>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</si>
  <si>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</si>
  <si>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</si>
  <si>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</si>
  <si>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</si>
  <si>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</si>
  <si>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</si>
  <si>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</si>
  <si>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</si>
  <si>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</si>
  <si>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</si>
  <si>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</si>
  <si>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</si>
  <si>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</si>
  <si>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</si>
  <si>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</si>
  <si>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</si>
  <si>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</si>
  <si>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</si>
  <si>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</si>
  <si>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</si>
  <si>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</si>
  <si>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</si>
  <si>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</si>
  <si>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</si>
  <si>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</si>
  <si>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</si>
  <si>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</si>
  <si>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</si>
  <si>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</si>
  <si>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</si>
  <si>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</si>
  <si>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</si>
  <si>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</si>
  <si>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</si>
  <si>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</si>
  <si>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</si>
  <si>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</si>
  <si>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</si>
  <si>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</si>
  <si>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</si>
  <si>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</si>
  <si>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</si>
  <si>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</si>
  <si>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</si>
  <si>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</si>
  <si>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</si>
  <si>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</si>
  <si>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</si>
  <si>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</si>
  <si>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</si>
  <si>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</si>
  <si>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</si>
  <si>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</si>
  <si>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</si>
  <si>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</si>
  <si>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</si>
  <si>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</si>
  <si>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</si>
  <si>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</si>
  <si>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</si>
  <si>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</si>
  <si>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</si>
  <si>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</si>
  <si>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</si>
  <si>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</si>
  <si>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</si>
  <si>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</si>
  <si>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</si>
  <si>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</si>
  <si>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</si>
  <si>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</si>
  <si>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</si>
  <si>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</si>
  <si>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</si>
  <si>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</si>
  <si>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</si>
  <si>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</si>
  <si>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</si>
  <si>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</si>
  <si>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</si>
  <si>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</si>
  <si>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</si>
  <si>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</si>
  <si>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</si>
  <si>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</si>
  <si>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</si>
  <si>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</si>
  <si>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</si>
  <si>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</si>
  <si>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</si>
  <si>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</si>
  <si>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</si>
  <si>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</si>
  <si>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</si>
  <si>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</si>
  <si>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</si>
  <si>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</si>
  <si>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</si>
  <si>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</si>
  <si>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</si>
  <si>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</si>
  <si>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</si>
  <si>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</si>
  <si>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</si>
  <si>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</si>
  <si>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</si>
  <si>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</si>
  <si>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</si>
  <si>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</si>
  <si>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</si>
  <si>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</si>
  <si>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</si>
  <si>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</si>
  <si>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</si>
  <si>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</si>
  <si>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</si>
  <si>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</si>
  <si>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</si>
  <si>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</si>
  <si>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</si>
  <si>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</si>
  <si>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</si>
  <si>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</si>
  <si>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</si>
  <si>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</si>
  <si>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</si>
  <si>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</si>
  <si>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</si>
  <si>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</si>
  <si>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</si>
  <si>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</si>
  <si>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</si>
  <si>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</si>
  <si>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</si>
  <si>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</si>
  <si>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</si>
  <si>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</si>
  <si>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</si>
  <si>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</si>
  <si>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</si>
  <si>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</si>
  <si>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</si>
  <si>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</si>
  <si>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</si>
  <si>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</si>
  <si>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</si>
  <si>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</si>
  <si>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</si>
  <si>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</si>
  <si>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</si>
  <si>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</si>
  <si>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</si>
  <si>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</si>
  <si>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</si>
  <si>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</si>
  <si>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</si>
  <si>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</si>
  <si>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</si>
  <si>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</si>
  <si>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</si>
  <si>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</si>
  <si>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</si>
  <si>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</si>
  <si>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</si>
  <si>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</si>
  <si>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</si>
  <si>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</si>
  <si>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</si>
  <si>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</si>
  <si>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</si>
  <si>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</si>
  <si>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</si>
  <si>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</si>
  <si>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</si>
  <si>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</si>
  <si>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</si>
  <si>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</si>
  <si>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</si>
  <si>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</si>
  <si>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</si>
  <si>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</si>
  <si>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</si>
  <si>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</si>
  <si>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</si>
  <si>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</si>
  <si>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</si>
  <si>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</si>
  <si>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</si>
  <si>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</si>
  <si>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</si>
  <si>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</si>
  <si>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</si>
  <si>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</si>
  <si>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</si>
  <si>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</si>
  <si>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</si>
  <si>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</si>
  <si>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</si>
  <si>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</si>
  <si>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</si>
  <si>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</si>
  <si>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</si>
  <si>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</si>
  <si>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</si>
  <si>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</si>
  <si>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</si>
  <si>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</si>
  <si>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</si>
  <si>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</si>
  <si>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</si>
  <si>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</si>
  <si>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</si>
  <si>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</si>
  <si>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</si>
  <si>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</si>
  <si>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</si>
  <si>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</si>
  <si>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</si>
  <si>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</si>
  <si>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</si>
  <si>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</si>
  <si>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</si>
  <si>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</si>
  <si>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</si>
  <si>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</si>
  <si>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</si>
  <si>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</si>
  <si>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</si>
  <si>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</si>
  <si>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</si>
  <si>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</si>
  <si>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</si>
  <si>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</si>
  <si>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</si>
  <si>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</si>
  <si>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</si>
  <si>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</si>
  <si>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</si>
  <si>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</si>
  <si>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</si>
  <si>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</si>
  <si>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</si>
  <si>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</si>
  <si>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</si>
  <si>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</si>
  <si>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</si>
  <si>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</si>
  <si>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</si>
  <si>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</si>
  <si>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</si>
  <si>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</si>
  <si>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</si>
  <si>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</si>
  <si>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</si>
  <si>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</si>
  <si>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</si>
  <si>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</si>
  <si>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</si>
  <si>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</si>
  <si>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</si>
  <si>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</si>
  <si>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</si>
  <si>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</si>
  <si>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</si>
  <si>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</si>
  <si>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</si>
  <si>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</si>
  <si>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</si>
  <si>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</si>
  <si>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</si>
  <si>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</si>
  <si>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</si>
  <si>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</si>
  <si>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</si>
  <si>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</si>
  <si>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</si>
  <si>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</si>
  <si>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</si>
  <si>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</si>
  <si>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</si>
  <si>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</si>
  <si>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</si>
  <si>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</si>
  <si>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</si>
  <si>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</si>
  <si>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</si>
  <si>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</si>
  <si>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</si>
  <si>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</si>
  <si>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</si>
  <si>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</si>
  <si>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</si>
  <si>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</si>
  <si>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</si>
  <si>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</si>
  <si>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</si>
  <si>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</si>
  <si>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</si>
  <si>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</si>
  <si>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</si>
  <si>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</si>
  <si>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</si>
  <si>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</si>
  <si>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</si>
  <si>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</si>
  <si>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</si>
  <si>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</si>
  <si>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</si>
  <si>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</si>
  <si>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</si>
  <si>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</si>
  <si>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</si>
  <si>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</si>
  <si>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</si>
  <si>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</si>
  <si>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</si>
  <si>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</si>
  <si>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</si>
  <si>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</si>
  <si>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</si>
  <si>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</si>
  <si>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</si>
  <si>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</si>
  <si>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</si>
  <si>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</si>
  <si>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</si>
  <si>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</si>
  <si>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</si>
  <si>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</si>
  <si>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</si>
  <si>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</si>
  <si>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</si>
  <si>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</si>
  <si>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</si>
  <si>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</si>
  <si>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</si>
  <si>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</si>
  <si>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</si>
  <si>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</si>
  <si>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</si>
  <si>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</si>
  <si>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</si>
  <si>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</si>
  <si>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</si>
  <si>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</si>
  <si>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</si>
  <si>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</si>
  <si>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</si>
  <si>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</si>
  <si>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</si>
  <si>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</si>
  <si>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</si>
  <si>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</si>
  <si>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</si>
  <si>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</si>
  <si>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</si>
  <si>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</si>
  <si>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</si>
  <si>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</si>
  <si>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</si>
  <si>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</si>
  <si>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</si>
  <si>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</si>
  <si>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</si>
  <si>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</si>
  <si>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</si>
  <si>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</si>
  <si>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</si>
  <si>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</si>
  <si>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</si>
  <si>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</si>
  <si>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</si>
  <si>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</si>
  <si>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</si>
  <si>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</si>
  <si>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</si>
  <si>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</si>
  <si>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</si>
  <si>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</si>
  <si>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</si>
  <si>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</si>
  <si>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</si>
  <si>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</si>
  <si>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</si>
  <si>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</si>
  <si>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</si>
  <si>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</si>
  <si>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</si>
  <si>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</si>
  <si>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</si>
  <si>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</si>
  <si>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</si>
  <si>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</si>
  <si>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</si>
  <si>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</si>
  <si>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</si>
  <si>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</si>
  <si>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</si>
  <si>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</si>
  <si>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</si>
  <si>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</si>
  <si>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</si>
  <si>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</si>
  <si>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</si>
  <si>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</si>
  <si>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</si>
  <si>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</si>
  <si>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</si>
  <si>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</si>
  <si>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</si>
  <si>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</si>
  <si>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</si>
  <si>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</si>
  <si>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</si>
  <si>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</si>
  <si>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</si>
  <si>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</si>
  <si>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</si>
  <si>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</si>
  <si>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</si>
  <si>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</si>
  <si>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</si>
  <si>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</si>
  <si>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</si>
  <si>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</si>
  <si>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</si>
  <si>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</si>
  <si>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</si>
  <si>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</si>
  <si>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</si>
  <si>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</si>
  <si>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</si>
  <si>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</si>
  <si>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</si>
  <si>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</si>
  <si>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</si>
  <si>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</si>
  <si>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</si>
  <si>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</si>
  <si>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</si>
  <si>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</si>
  <si>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</si>
  <si>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</si>
  <si>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</si>
  <si>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</si>
  <si>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</si>
  <si>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</si>
  <si>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</si>
  <si>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</si>
  <si>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</si>
  <si>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</si>
  <si>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</si>
  <si>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</si>
  <si>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</si>
  <si>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</si>
  <si>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</si>
  <si>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</si>
  <si>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</si>
  <si>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</si>
  <si>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</si>
  <si>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</si>
  <si>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</si>
  <si>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</si>
  <si>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</si>
  <si>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</si>
  <si>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</si>
  <si>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</si>
  <si>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</si>
  <si>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</si>
  <si>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</si>
  <si>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</si>
  <si>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</si>
  <si>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</si>
  <si>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</si>
  <si>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</si>
  <si>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</si>
  <si>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</si>
  <si>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</si>
  <si>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</si>
  <si>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</si>
  <si>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</si>
  <si>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</si>
  <si>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</si>
  <si>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</si>
  <si>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</si>
  <si>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</si>
  <si>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</si>
  <si>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</si>
  <si>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</si>
  <si>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</si>
  <si>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</si>
  <si>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</si>
  <si>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</si>
  <si>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</si>
  <si>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</si>
  <si>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</si>
  <si>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</si>
  <si>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</si>
  <si>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</si>
  <si>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</si>
  <si>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</si>
  <si>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</si>
  <si>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</si>
  <si>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</si>
  <si>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</si>
  <si>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</si>
  <si>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</si>
  <si>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</si>
  <si>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</si>
  <si>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</si>
  <si>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</si>
  <si>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</si>
  <si>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</si>
  <si>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</si>
  <si>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</si>
  <si>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</si>
  <si>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</si>
  <si>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</si>
  <si>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</si>
  <si>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</si>
  <si>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</si>
  <si>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</si>
  <si>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</si>
  <si>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</si>
  <si>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</si>
  <si>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</si>
  <si>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</si>
  <si>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</si>
  <si>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</si>
  <si>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</si>
  <si>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</si>
  <si>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</si>
  <si>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</si>
  <si>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</si>
  <si>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</si>
  <si>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</si>
  <si>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</si>
  <si>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</si>
  <si>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</si>
  <si>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</si>
  <si>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</si>
  <si>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</si>
  <si>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</si>
  <si>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</si>
  <si>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</si>
  <si>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</si>
  <si>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</si>
  <si>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</si>
  <si>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</si>
  <si>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</si>
  <si>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</si>
  <si>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</si>
  <si>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</si>
  <si>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</si>
  <si>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</si>
  <si>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</si>
  <si>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</si>
  <si>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</si>
  <si>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</si>
  <si>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</si>
  <si>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</si>
  <si>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</si>
  <si>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</si>
  <si>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</si>
  <si>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</si>
  <si>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</si>
  <si>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</si>
  <si>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</si>
  <si>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</si>
  <si>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</si>
  <si>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</si>
  <si>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</si>
  <si>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</si>
  <si>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</si>
  <si>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</si>
  <si>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</si>
  <si>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</si>
  <si>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</si>
  <si>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</si>
  <si>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</si>
  <si>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</si>
  <si>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</si>
  <si>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</si>
  <si>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</si>
  <si>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</si>
  <si>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</si>
  <si>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</si>
  <si>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</si>
  <si>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</si>
  <si>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</si>
  <si>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</si>
  <si>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</si>
  <si>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</si>
  <si>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</si>
  <si>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</si>
  <si>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</si>
  <si>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</si>
  <si>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</si>
  <si>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</si>
  <si>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</si>
  <si>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</si>
  <si>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</si>
  <si>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</si>
  <si>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</si>
  <si>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</si>
  <si>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</si>
  <si>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</si>
  <si>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</si>
  <si>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</si>
  <si>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</si>
  <si>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</si>
  <si>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</si>
  <si>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</si>
  <si>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</si>
  <si>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</si>
  <si>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</si>
  <si>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</si>
  <si>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</si>
  <si>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</si>
  <si>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</si>
  <si>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</si>
  <si>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</si>
  <si>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</si>
  <si>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</si>
  <si>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</si>
  <si>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</si>
  <si>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</si>
  <si>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</si>
  <si>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</si>
  <si>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</si>
  <si>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</si>
  <si>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</si>
  <si>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</si>
  <si>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</si>
  <si>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</si>
  <si>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</si>
  <si>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</si>
  <si>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</si>
  <si>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</si>
  <si>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</si>
  <si>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</si>
  <si>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</si>
  <si>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</si>
  <si>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</si>
  <si>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</si>
  <si>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</si>
  <si>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</si>
  <si>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</si>
  <si>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</si>
  <si>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</si>
  <si>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</si>
  <si>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</si>
  <si>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</si>
  <si>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</si>
  <si>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</si>
  <si>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</si>
  <si>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</si>
  <si>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</si>
  <si>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</si>
  <si>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</si>
  <si>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</si>
  <si>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</si>
  <si>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</si>
  <si>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</si>
  <si>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</si>
  <si>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</si>
  <si>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</si>
  <si>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</si>
  <si>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</si>
  <si>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</si>
  <si>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</si>
  <si>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</si>
  <si>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</si>
  <si>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</si>
  <si>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</si>
  <si>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</si>
  <si>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</si>
  <si>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</si>
  <si>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</si>
  <si>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</si>
  <si>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</si>
  <si>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</si>
  <si>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</si>
  <si>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</si>
  <si>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</si>
  <si>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</si>
  <si>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</si>
  <si>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</si>
  <si>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</si>
  <si>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</si>
  <si>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</si>
  <si>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</si>
  <si>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</si>
  <si>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</si>
  <si>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</si>
  <si>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</si>
  <si>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</si>
  <si>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</si>
  <si>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</si>
  <si>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</si>
  <si>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</si>
  <si>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</si>
  <si>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</si>
  <si>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</si>
  <si>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</si>
  <si>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</si>
  <si>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</si>
  <si>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</si>
  <si>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</si>
  <si>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</si>
  <si>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</si>
  <si>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</si>
  <si>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</si>
  <si>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</si>
  <si>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</si>
  <si>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</si>
  <si>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</si>
  <si>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</si>
  <si>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</si>
  <si>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</si>
  <si>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</si>
  <si>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</si>
  <si>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</si>
  <si>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</si>
  <si>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</si>
  <si>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</si>
  <si>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</si>
  <si>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</si>
  <si>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</si>
  <si>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</si>
  <si>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</si>
  <si>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</si>
  <si>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</si>
  <si>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</si>
  <si>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</si>
  <si>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</si>
  <si>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</si>
  <si>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</si>
  <si>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</si>
  <si>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</si>
  <si>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</si>
  <si>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</si>
  <si>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</si>
  <si>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</si>
  <si>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</si>
  <si>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</si>
  <si>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</si>
  <si>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</si>
  <si>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</si>
  <si>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</si>
  <si>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</si>
  <si>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</si>
  <si>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</si>
  <si>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</si>
  <si>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</si>
  <si>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</si>
  <si>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</si>
  <si>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</si>
  <si>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</si>
  <si>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</si>
  <si>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</si>
  <si>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</si>
  <si>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</si>
  <si>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</si>
  <si>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</si>
  <si>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</si>
  <si>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</si>
  <si>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</si>
  <si>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</si>
  <si>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</si>
  <si>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</si>
  <si>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</si>
  <si>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</si>
  <si>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</si>
  <si>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</si>
  <si>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</si>
  <si>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</si>
  <si>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</si>
  <si>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</si>
  <si>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</si>
  <si>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</si>
  <si>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</si>
  <si>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</si>
  <si>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</si>
  <si>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</si>
  <si>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</si>
  <si>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</si>
  <si>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</si>
  <si>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</si>
  <si>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</si>
  <si>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</si>
  <si>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</si>
  <si>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</si>
  <si>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</si>
  <si>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</si>
  <si>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</si>
  <si>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</si>
  <si>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</si>
  <si>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</si>
  <si>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</si>
  <si>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</si>
  <si>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</si>
  <si>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</si>
  <si>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</si>
  <si>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</si>
  <si>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</si>
  <si>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</si>
  <si>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</si>
  <si>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</si>
  <si>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</si>
  <si>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</si>
  <si>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</si>
  <si>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</si>
  <si>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</si>
  <si>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</si>
  <si>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</si>
  <si>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</si>
  <si>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</si>
  <si>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</si>
  <si>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</si>
  <si>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</si>
  <si>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</si>
  <si>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</si>
  <si>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</si>
  <si>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</si>
  <si>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</si>
  <si>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</si>
  <si>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</si>
  <si>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</si>
  <si>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</si>
  <si>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</si>
  <si>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</si>
  <si>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</si>
  <si>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</si>
  <si>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</si>
  <si>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</si>
  <si>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</si>
  <si>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</si>
  <si>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</si>
  <si>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</si>
  <si>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</si>
  <si>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</si>
  <si>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</si>
  <si>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</si>
  <si>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</si>
  <si>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</si>
  <si>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</si>
  <si>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</si>
  <si>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</si>
  <si>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</si>
  <si>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</si>
  <si>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</si>
  <si>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</si>
  <si>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</si>
  <si>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</si>
  <si>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</si>
  <si>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</si>
  <si>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</si>
  <si>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</si>
  <si>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</si>
  <si>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</si>
  <si>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</si>
  <si>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</si>
  <si>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</si>
  <si>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</si>
  <si>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</si>
  <si>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</si>
  <si>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</si>
  <si>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</si>
  <si>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</si>
  <si>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</si>
  <si>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</si>
  <si>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</si>
  <si>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</si>
  <si>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</si>
  <si>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</si>
  <si>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</si>
  <si>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</si>
  <si>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</si>
  <si>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</si>
  <si>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</si>
  <si>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</si>
  <si>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</si>
  <si>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</si>
  <si>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</si>
  <si>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</si>
  <si>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</si>
  <si>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</si>
  <si>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</si>
  <si>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</si>
  <si>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</si>
  <si>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</si>
  <si>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</si>
  <si>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</si>
  <si>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</si>
  <si>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</si>
  <si>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</si>
  <si>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</si>
  <si>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</si>
  <si>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</si>
  <si>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</si>
  <si>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</si>
  <si>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</si>
  <si>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</si>
  <si>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</si>
  <si>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</si>
  <si>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</si>
  <si>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</si>
  <si>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</si>
  <si>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</si>
  <si>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</si>
  <si>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</si>
  <si>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</si>
  <si>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</si>
  <si>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</si>
  <si>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</si>
  <si>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</si>
  <si>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</si>
  <si>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</si>
  <si>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</si>
  <si>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</si>
  <si>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</si>
  <si>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</si>
  <si>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</si>
  <si>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</si>
  <si>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</si>
  <si>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</si>
  <si>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</si>
  <si>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</si>
  <si>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</si>
  <si>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</si>
  <si>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</si>
  <si>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</si>
  <si>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</si>
  <si>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</si>
  <si>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</si>
  <si>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</si>
  <si>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</si>
  <si>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</si>
  <si>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</si>
  <si>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</si>
  <si>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</si>
  <si>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</si>
  <si>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</si>
  <si>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</si>
  <si>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</si>
  <si>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</si>
  <si>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</si>
  <si>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</si>
  <si>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</si>
  <si>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</si>
  <si>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</si>
  <si>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</si>
  <si>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</si>
  <si>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</si>
  <si>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</si>
  <si>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</si>
  <si>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</si>
  <si>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</si>
  <si>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</si>
  <si>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</si>
  <si>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</si>
  <si>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</si>
  <si>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</si>
  <si>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</si>
  <si>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</si>
  <si>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</si>
  <si>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</si>
  <si>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</si>
  <si>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</si>
  <si>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</si>
  <si>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</si>
  <si>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</si>
  <si>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</si>
  <si>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</si>
  <si>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</si>
  <si>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</si>
  <si>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</si>
  <si>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</si>
  <si>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</si>
  <si>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</si>
  <si>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</si>
  <si>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</si>
  <si>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</si>
  <si>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</si>
  <si>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</si>
  <si>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</si>
  <si>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</si>
  <si>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</si>
  <si>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</si>
  <si>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</si>
  <si>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</si>
  <si>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</si>
  <si>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</si>
  <si>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</si>
  <si>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</si>
  <si>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</si>
  <si>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</si>
  <si>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</si>
  <si>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</si>
  <si>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</si>
  <si>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</si>
  <si>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</si>
  <si>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</si>
  <si>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</si>
  <si>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</si>
  <si>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</si>
  <si>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</si>
  <si>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</si>
  <si>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</si>
  <si>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</si>
  <si>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</si>
  <si>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</si>
  <si>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</si>
  <si>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</si>
  <si>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</si>
  <si>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</si>
  <si>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</si>
  <si>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</si>
  <si>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</si>
  <si>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</si>
  <si>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</si>
  <si>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</si>
  <si>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</si>
  <si>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</si>
  <si>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</si>
  <si>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</si>
  <si>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</si>
  <si>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</si>
  <si>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</si>
  <si>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</si>
  <si>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</si>
  <si>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</si>
  <si>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</si>
  <si>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</si>
  <si>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</si>
  <si>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</si>
  <si>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</si>
  <si>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</si>
  <si>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</si>
  <si>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</si>
  <si>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</si>
  <si>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</si>
  <si>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</si>
  <si>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</si>
  <si>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</si>
  <si>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</si>
  <si>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</si>
  <si>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</si>
  <si>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</si>
  <si>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</si>
  <si>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</si>
  <si>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</si>
  <si>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</si>
  <si>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</si>
  <si>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</si>
  <si>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</si>
  <si>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</si>
  <si>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</si>
  <si>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</si>
  <si>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</si>
  <si>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</si>
  <si>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</si>
  <si>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</si>
  <si>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</si>
  <si>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</si>
  <si>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</si>
  <si>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</si>
  <si>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</si>
  <si>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</si>
  <si>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</si>
  <si>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</si>
  <si>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</si>
  <si>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</si>
  <si>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</si>
  <si>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</si>
  <si>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</si>
  <si>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</si>
  <si>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</si>
  <si>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</si>
  <si>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</si>
  <si>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</si>
  <si>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</si>
  <si>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</si>
  <si>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</si>
  <si>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</si>
  <si>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</si>
  <si>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</si>
  <si>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</si>
  <si>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</si>
  <si>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</si>
  <si>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</si>
  <si>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</si>
  <si>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</si>
  <si>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</si>
  <si>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</si>
  <si>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</si>
  <si>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</si>
  <si>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</si>
  <si>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</si>
  <si>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</si>
  <si>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</si>
  <si>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</si>
  <si>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</si>
  <si>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</si>
  <si>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</si>
  <si>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</si>
  <si>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</si>
  <si>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</si>
  <si>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</si>
  <si>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</si>
  <si>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</si>
  <si>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</si>
  <si>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</si>
  <si>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</si>
  <si>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</si>
  <si>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</si>
  <si>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</si>
  <si>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</si>
  <si>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</si>
  <si>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</si>
  <si>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</si>
  <si>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</si>
  <si>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</si>
  <si>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</si>
  <si>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</si>
  <si>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</si>
  <si>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</si>
  <si>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</si>
  <si>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</si>
  <si>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</si>
  <si>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</si>
  <si>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</si>
  <si>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</si>
  <si>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</si>
  <si>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</si>
  <si>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</si>
  <si>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</si>
  <si>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</si>
  <si>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</si>
  <si>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</si>
  <si>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</si>
  <si>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</si>
  <si>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</si>
  <si>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</si>
  <si>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</si>
  <si>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</si>
  <si>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</si>
  <si>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</si>
  <si>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</si>
  <si>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</si>
  <si>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</si>
  <si>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</si>
  <si>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</si>
  <si>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</si>
  <si>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</si>
  <si>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</si>
  <si>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</si>
  <si>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</si>
  <si>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</si>
  <si>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</si>
  <si>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</si>
  <si>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</si>
  <si>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</si>
  <si>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</si>
  <si>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</si>
  <si>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</si>
  <si>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</si>
  <si>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</si>
  <si>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</si>
  <si>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</si>
  <si>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</si>
  <si>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</si>
  <si>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</si>
  <si>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</si>
  <si>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</si>
  <si>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</si>
  <si>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</si>
  <si>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</si>
  <si>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</si>
  <si>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</si>
  <si>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</si>
  <si>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</si>
  <si>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</si>
  <si>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</si>
  <si>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</si>
  <si>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</si>
  <si>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</si>
  <si>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</si>
  <si>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</si>
  <si>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</si>
  <si>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</si>
  <si>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</si>
  <si>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</si>
  <si>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</si>
  <si>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</si>
  <si>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</si>
  <si>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</si>
  <si>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</si>
  <si>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</si>
  <si>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</si>
  <si>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</si>
  <si>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</si>
  <si>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</si>
  <si>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</si>
  <si>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</si>
  <si>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</si>
  <si>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</si>
  <si>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</si>
  <si>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</si>
  <si>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</si>
  <si>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</si>
  <si>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</si>
  <si>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</si>
  <si>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</si>
  <si>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</si>
  <si>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</si>
  <si>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</si>
  <si>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</si>
  <si>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</si>
  <si>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</si>
  <si>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</si>
  <si>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</si>
  <si>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</si>
  <si>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</si>
  <si>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</si>
  <si>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</si>
  <si>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</si>
  <si>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</si>
  <si>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</si>
  <si>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</si>
  <si>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</si>
  <si>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</si>
  <si>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</si>
  <si>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</si>
  <si>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</si>
  <si>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</si>
  <si>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</si>
  <si>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</si>
  <si>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</si>
  <si>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</si>
  <si>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</si>
  <si>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</si>
  <si>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</si>
  <si>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</si>
  <si>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</si>
  <si>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</si>
  <si>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</si>
  <si>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</si>
  <si>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</si>
  <si>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</si>
  <si>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</si>
  <si>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</si>
  <si>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</si>
  <si>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</si>
  <si>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</si>
  <si>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</si>
  <si>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</si>
  <si>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</si>
  <si>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</si>
  <si>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</si>
  <si>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</si>
  <si>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</si>
  <si>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</si>
  <si>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</si>
  <si>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</si>
  <si>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</si>
  <si>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</si>
  <si>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</si>
  <si>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</si>
  <si>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</si>
  <si>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</si>
  <si>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</si>
  <si>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</si>
  <si>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</si>
  <si>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</si>
  <si>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</si>
  <si>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</si>
  <si>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</si>
  <si>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</si>
  <si>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</si>
  <si>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</si>
  <si>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</si>
  <si>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</si>
  <si>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</si>
  <si>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</si>
  <si>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</si>
  <si>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</si>
  <si>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</si>
  <si>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</si>
  <si>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</si>
  <si>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</si>
  <si>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</si>
  <si>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</si>
  <si>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</si>
  <si>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</si>
  <si>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</si>
  <si>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</si>
  <si>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</si>
  <si>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</si>
  <si>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</si>
  <si>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</si>
  <si>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</si>
  <si>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</si>
  <si>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</si>
  <si>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</si>
  <si>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</si>
  <si>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</si>
  <si>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</si>
  <si>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</si>
  <si>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</si>
  <si>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</si>
  <si>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</si>
  <si>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</si>
  <si>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</si>
  <si>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</si>
  <si>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</si>
  <si>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</si>
  <si>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</si>
  <si>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</si>
  <si>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</si>
  <si>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</si>
  <si>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</si>
  <si>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</si>
  <si>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</si>
  <si>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</si>
  <si>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</si>
  <si>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</si>
  <si>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</si>
  <si>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</si>
  <si>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</si>
  <si>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</si>
  <si>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</si>
  <si>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</si>
  <si>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</si>
  <si>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</si>
  <si>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</si>
  <si>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</si>
  <si>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</si>
  <si>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</si>
  <si>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</si>
  <si>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</si>
  <si>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</si>
  <si>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</si>
  <si>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</si>
  <si>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</si>
  <si>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</si>
  <si>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</si>
  <si>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</si>
  <si>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</si>
  <si>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</si>
  <si>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</si>
  <si>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</si>
  <si>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</si>
  <si>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</si>
  <si>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</si>
  <si>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</si>
  <si>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</si>
  <si>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</si>
  <si>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</si>
  <si>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</si>
  <si>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</si>
  <si>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</si>
  <si>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</si>
  <si>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</si>
  <si>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</si>
  <si>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</si>
  <si>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</si>
  <si>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</si>
  <si>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</si>
  <si>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</si>
  <si>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</si>
  <si>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</si>
  <si>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</si>
  <si>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</si>
  <si>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</si>
  <si>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</si>
  <si>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</si>
  <si>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</si>
  <si>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</si>
  <si>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</si>
  <si>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</si>
  <si>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</si>
  <si>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</si>
  <si>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</si>
  <si>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</si>
  <si>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</si>
  <si>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</si>
  <si>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</si>
  <si>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</si>
  <si>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</si>
  <si>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</si>
  <si>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</si>
  <si>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</si>
  <si>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</si>
  <si>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</si>
  <si>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</si>
  <si>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</si>
  <si>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</si>
  <si>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</si>
  <si>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</si>
  <si>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</si>
  <si>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</si>
  <si>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</si>
  <si>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</si>
  <si>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</si>
  <si>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</si>
  <si>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</si>
  <si>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</si>
  <si>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</si>
  <si>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</si>
  <si>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</si>
  <si>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</si>
  <si>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</si>
  <si>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</si>
  <si>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</si>
  <si>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</si>
  <si>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</si>
  <si>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</si>
  <si>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</si>
  <si>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</si>
  <si>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</si>
  <si>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</si>
  <si>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</si>
  <si>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</si>
  <si>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</si>
  <si>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</si>
  <si>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</si>
  <si>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</si>
  <si>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</si>
  <si>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</si>
  <si>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</si>
  <si>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</si>
  <si>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</si>
  <si>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</si>
  <si>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</si>
  <si>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</si>
  <si>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</si>
  <si>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</si>
  <si>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</si>
  <si>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</si>
  <si>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</si>
  <si>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</si>
  <si>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</si>
  <si>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</si>
  <si>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</si>
  <si>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</si>
  <si>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</si>
  <si>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</si>
  <si>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</si>
  <si>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</si>
  <si>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</si>
  <si>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</si>
  <si>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</si>
  <si>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</si>
  <si>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</si>
  <si>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</si>
  <si>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</si>
  <si>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</si>
  <si>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</si>
  <si>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</si>
  <si>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</si>
  <si>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</si>
  <si>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</si>
  <si>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</si>
  <si>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</si>
  <si>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</si>
  <si>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</si>
  <si>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</si>
  <si>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</si>
  <si>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</si>
  <si>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</si>
  <si>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</si>
  <si>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</si>
  <si>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</si>
  <si>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</si>
  <si>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</si>
  <si>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</si>
  <si>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</si>
  <si>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</si>
  <si>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</si>
  <si>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</si>
  <si>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</si>
  <si>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</si>
  <si>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</si>
  <si>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</si>
  <si>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</si>
  <si>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</si>
  <si>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</si>
  <si>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</si>
  <si>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</si>
  <si>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</si>
  <si>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</si>
  <si>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</si>
  <si>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</si>
  <si>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</si>
  <si>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</si>
  <si>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</si>
  <si>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</si>
  <si>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</si>
  <si>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</si>
  <si>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</si>
  <si>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</si>
  <si>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</si>
  <si>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</si>
  <si>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</si>
  <si>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</si>
  <si>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</si>
  <si>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</si>
  <si>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</si>
  <si>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</si>
  <si>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</si>
  <si>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</si>
  <si>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</si>
  <si>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</si>
  <si>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</si>
  <si>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</si>
  <si>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</si>
  <si>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</si>
  <si>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</si>
  <si>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</si>
  <si>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</si>
  <si>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</si>
  <si>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</si>
  <si>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</si>
  <si>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</si>
  <si>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</si>
  <si>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</si>
  <si>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</si>
  <si>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</si>
  <si>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</si>
  <si>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</si>
  <si>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</si>
  <si>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</si>
  <si>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</si>
  <si>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</si>
  <si>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</si>
  <si>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</si>
  <si>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</si>
  <si>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</si>
  <si>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</si>
  <si>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</si>
  <si>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</si>
  <si>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</si>
  <si>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</si>
  <si>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</si>
  <si>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</si>
  <si>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</si>
  <si>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</si>
  <si>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</si>
  <si>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</si>
  <si>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</si>
  <si>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</si>
  <si>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</si>
  <si>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</si>
  <si>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</si>
  <si>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</si>
  <si>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</si>
  <si>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</si>
  <si>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</si>
  <si>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</si>
  <si>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</si>
  <si>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</si>
  <si>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</si>
  <si>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</si>
  <si>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</si>
  <si>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</si>
  <si>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</si>
  <si>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</si>
  <si>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</si>
  <si>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</si>
  <si>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</si>
  <si>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</si>
  <si>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</si>
  <si>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</si>
  <si>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</si>
  <si>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</si>
  <si>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</si>
  <si>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</si>
  <si>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</si>
  <si>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</si>
  <si>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</si>
  <si>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</si>
  <si>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</si>
  <si>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</si>
  <si>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</si>
  <si>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</si>
  <si>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</si>
  <si>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</si>
  <si>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</si>
  <si>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</si>
  <si>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</si>
  <si>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</si>
  <si>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</si>
  <si>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</si>
  <si>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</si>
  <si>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</si>
  <si>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</si>
  <si>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</si>
  <si>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</si>
  <si>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</si>
  <si>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</si>
  <si>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</si>
  <si>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</si>
  <si>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</si>
  <si>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</si>
  <si>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</si>
  <si>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</si>
  <si>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</si>
  <si>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</si>
  <si>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</si>
  <si>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</si>
  <si>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</si>
  <si>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</si>
  <si>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</si>
  <si>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</si>
  <si>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</si>
  <si>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</si>
  <si>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</si>
  <si>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</si>
  <si>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</si>
  <si>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</si>
  <si>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</si>
  <si>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</si>
  <si>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</si>
  <si>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</si>
  <si>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</si>
  <si>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</si>
  <si>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</si>
  <si>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</si>
  <si>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</si>
  <si>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</si>
  <si>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</si>
  <si>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</si>
  <si>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</si>
  <si>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</si>
  <si>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</si>
  <si>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</si>
  <si>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</si>
  <si>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</si>
  <si>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</si>
  <si>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</si>
  <si>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</si>
  <si>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</si>
  <si>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</si>
  <si>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</si>
  <si>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</si>
  <si>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</si>
  <si>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</si>
  <si>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</si>
  <si>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</si>
  <si>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</si>
  <si>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</si>
  <si>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</si>
  <si>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</si>
  <si>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</si>
  <si>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</si>
  <si>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</si>
  <si>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</si>
  <si>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</si>
  <si>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</si>
  <si>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</si>
  <si>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</si>
  <si>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</si>
  <si>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</si>
  <si>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</si>
  <si>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</si>
  <si>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</si>
  <si>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</si>
  <si>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</si>
  <si>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</si>
  <si>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</si>
  <si>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</si>
  <si>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</si>
  <si>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</si>
  <si>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</si>
  <si>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</si>
  <si>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</si>
  <si>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</si>
  <si>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</si>
  <si>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</si>
  <si>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</si>
  <si>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</si>
  <si>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</si>
  <si>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</si>
  <si>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</si>
  <si>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</si>
  <si>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</si>
  <si>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</si>
  <si>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</si>
  <si>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</si>
  <si>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</si>
  <si>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</si>
  <si>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</si>
  <si>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</si>
  <si>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</si>
  <si>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</si>
  <si>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</si>
  <si>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</si>
  <si>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</si>
  <si>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</si>
  <si>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</si>
  <si>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</si>
  <si>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</si>
  <si>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</si>
  <si>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</si>
  <si>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</si>
  <si>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</si>
  <si>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</si>
  <si>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</si>
  <si>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</si>
  <si>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</si>
  <si>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</si>
  <si>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</si>
  <si>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</si>
  <si>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</si>
  <si>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</si>
  <si>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</si>
  <si>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</si>
  <si>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</si>
  <si>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</si>
  <si>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</si>
  <si>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</si>
  <si>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</si>
  <si>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</si>
  <si>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</si>
  <si>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</si>
  <si>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</si>
  <si>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</si>
  <si>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</si>
  <si>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</si>
  <si>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</si>
  <si>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</si>
  <si>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</si>
  <si>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</si>
  <si>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</si>
  <si>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</si>
  <si>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</si>
  <si>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</si>
  <si>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</si>
  <si>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</si>
  <si>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</si>
  <si>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</si>
  <si>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</si>
  <si>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</si>
  <si>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</si>
  <si>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</si>
  <si>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</si>
  <si>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</si>
  <si>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</si>
  <si>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</si>
  <si>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</si>
  <si>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</si>
  <si>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</si>
  <si>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</si>
  <si>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</si>
  <si>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</si>
  <si>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</si>
  <si>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</si>
  <si>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</si>
  <si>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</si>
  <si>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</si>
  <si>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</si>
  <si>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</si>
  <si>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</si>
  <si>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</si>
  <si>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</si>
  <si>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</si>
  <si>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</si>
  <si>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</si>
  <si>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</si>
  <si>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</si>
  <si>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</si>
  <si>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</si>
  <si>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</si>
  <si>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</si>
  <si>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</si>
  <si>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</si>
  <si>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</si>
  <si>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</si>
  <si>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</si>
  <si>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</si>
  <si>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</si>
  <si>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</si>
  <si>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</si>
  <si>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</si>
  <si>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</si>
  <si>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</si>
  <si>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</si>
  <si>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</si>
  <si>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</si>
  <si>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</si>
  <si>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</si>
  <si>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</si>
  <si>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</si>
  <si>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</si>
  <si>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</si>
  <si>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</si>
  <si>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</si>
  <si>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</si>
  <si>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</si>
  <si>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</si>
  <si>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</si>
  <si>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</si>
  <si>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</si>
  <si>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</si>
  <si>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</si>
  <si>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</si>
  <si>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</si>
  <si>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</si>
  <si>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</si>
  <si>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</si>
  <si>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</si>
  <si>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</si>
  <si>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</si>
  <si>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</si>
  <si>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</si>
  <si>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</si>
  <si>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</si>
  <si>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</si>
  <si>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</si>
  <si>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</si>
  <si>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</si>
  <si>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</si>
  <si>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</si>
  <si>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</si>
  <si>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</si>
  <si>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</si>
  <si>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</si>
  <si>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</si>
  <si>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</si>
  <si>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</si>
  <si>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</si>
  <si>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</si>
  <si>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</si>
  <si>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</si>
  <si>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</si>
  <si>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</si>
  <si>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</si>
  <si>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</si>
  <si>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</si>
  <si>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</si>
  <si>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</si>
  <si>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</si>
  <si>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</si>
  <si>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</si>
  <si>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</si>
  <si>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</si>
  <si>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</si>
  <si>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</si>
  <si>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</si>
  <si>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</si>
  <si>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</si>
  <si>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</si>
  <si>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</si>
  <si>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</si>
  <si>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</si>
  <si>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</si>
  <si>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</si>
  <si>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</si>
  <si>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</si>
  <si>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</si>
  <si>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</si>
  <si>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</si>
  <si>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</si>
  <si>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</si>
  <si>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</si>
  <si>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</si>
  <si>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</si>
  <si>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</si>
  <si>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</si>
  <si>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</si>
  <si>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</si>
  <si>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</si>
  <si>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</si>
  <si>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</si>
  <si>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</si>
  <si>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</si>
  <si>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</si>
  <si>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</si>
  <si>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</si>
  <si>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</si>
  <si>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</si>
  <si>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</si>
  <si>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</si>
  <si>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</si>
  <si>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</si>
  <si>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</si>
  <si>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</si>
  <si>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</si>
  <si>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</si>
  <si>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</si>
  <si>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</si>
  <si>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</si>
  <si>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</si>
  <si>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</si>
  <si>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</si>
  <si>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</si>
  <si>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</si>
  <si>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</si>
  <si>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</si>
  <si>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</si>
  <si>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</si>
  <si>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</si>
  <si>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</si>
  <si>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</si>
  <si>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</si>
  <si>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</si>
  <si>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</si>
  <si>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</si>
  <si>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</si>
  <si>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</si>
  <si>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</si>
  <si>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</si>
  <si>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</si>
  <si>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</si>
  <si>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</si>
  <si>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</si>
  <si>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</si>
  <si>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</si>
  <si>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</si>
  <si>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</si>
  <si>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</si>
  <si>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</si>
  <si>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</si>
  <si>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</si>
  <si>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</si>
  <si>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</si>
  <si>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</si>
  <si>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</si>
  <si>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</si>
  <si>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</si>
  <si>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</si>
  <si>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</si>
  <si>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</si>
  <si>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</si>
  <si>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</si>
  <si>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</si>
  <si>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</si>
  <si>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</si>
  <si>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</si>
  <si>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</si>
  <si>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</si>
  <si>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</si>
  <si>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</si>
  <si>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</si>
  <si>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</si>
  <si>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</si>
  <si>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</si>
  <si>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</si>
  <si>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</si>
  <si>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</si>
  <si>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</si>
  <si>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</si>
  <si>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</si>
  <si>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</si>
  <si>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</si>
  <si>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</si>
  <si>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</si>
  <si>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</si>
  <si>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</si>
  <si>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</si>
  <si>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</si>
  <si>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</si>
  <si>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</si>
  <si>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</si>
  <si>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</si>
  <si>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</si>
  <si>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</si>
  <si>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</si>
  <si>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</si>
  <si>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</si>
  <si>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</si>
  <si>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</si>
  <si>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</si>
  <si>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</si>
  <si>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</si>
  <si>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</si>
  <si>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</si>
  <si>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</si>
  <si>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</si>
  <si>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</si>
  <si>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</si>
  <si>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</si>
  <si>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</si>
  <si>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</si>
  <si>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</si>
  <si>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</si>
  <si>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</si>
  <si>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</si>
  <si>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</si>
  <si>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</si>
  <si>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</si>
  <si>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</si>
  <si>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</si>
  <si>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</si>
  <si>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</si>
  <si>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</si>
  <si>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</si>
  <si>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</si>
  <si>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</si>
  <si>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</si>
  <si>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</si>
  <si>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</si>
  <si>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</si>
  <si>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</si>
  <si>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</si>
  <si>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</si>
  <si>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</si>
  <si>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</si>
  <si>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</si>
  <si>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</si>
  <si>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</si>
  <si>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</si>
  <si>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</si>
  <si>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</si>
  <si>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</si>
  <si>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</si>
  <si>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</si>
  <si>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</si>
  <si>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</si>
  <si>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</si>
  <si>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</si>
  <si>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</si>
  <si>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</si>
  <si>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</si>
  <si>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</si>
  <si>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</si>
  <si>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</si>
  <si>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</si>
  <si>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</si>
  <si>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</si>
  <si>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</si>
  <si>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</si>
  <si>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</si>
  <si>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</si>
  <si>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</si>
  <si>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</si>
  <si>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</si>
  <si>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</si>
  <si>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</si>
  <si>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</si>
  <si>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</si>
  <si>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</si>
  <si>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</si>
  <si>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</si>
  <si>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</si>
  <si>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</si>
  <si>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</si>
  <si>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</si>
  <si>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</si>
  <si>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</si>
  <si>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</si>
  <si>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</si>
  <si>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</si>
  <si>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</si>
  <si>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</si>
  <si>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</si>
  <si>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</si>
  <si>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</si>
  <si>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</si>
  <si>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</si>
  <si>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</si>
  <si>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</si>
  <si>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</si>
  <si>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</si>
  <si>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</si>
  <si>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</si>
  <si>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</si>
  <si>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</si>
  <si>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</si>
  <si>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</si>
  <si>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</si>
  <si>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</si>
  <si>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</si>
  <si>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</si>
  <si>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</si>
  <si>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</si>
  <si>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</si>
  <si>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</si>
  <si>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</si>
  <si>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</si>
  <si>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</si>
  <si>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</si>
  <si>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</si>
  <si>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</si>
  <si>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</si>
  <si>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</si>
  <si>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</si>
  <si>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</si>
  <si>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</si>
  <si>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</si>
  <si>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</si>
  <si>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</si>
  <si>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</si>
  <si>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</si>
  <si>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</si>
  <si>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</si>
  <si>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</si>
  <si>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</si>
  <si>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</si>
  <si>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</si>
  <si>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</si>
  <si>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</si>
  <si>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</si>
  <si>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</si>
  <si>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</si>
  <si>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</si>
  <si>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</si>
  <si>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</si>
  <si>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</si>
  <si>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</si>
  <si>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</si>
  <si>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</si>
  <si>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</si>
  <si>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</si>
  <si>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</si>
  <si>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</si>
  <si>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</si>
  <si>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</si>
  <si>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</si>
  <si>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</si>
  <si>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</si>
  <si>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</si>
  <si>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</si>
  <si>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</si>
  <si>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</si>
  <si>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</si>
  <si>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</si>
  <si>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</si>
  <si>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</si>
  <si>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</si>
  <si>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</si>
  <si>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</si>
  <si>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</si>
  <si>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</si>
  <si>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</si>
  <si>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</si>
  <si>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</si>
  <si>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</si>
  <si>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</si>
  <si>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</si>
  <si>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</si>
  <si>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</si>
  <si>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</si>
  <si>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</si>
  <si>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</si>
  <si>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</si>
  <si>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</si>
  <si>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</si>
  <si>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</si>
  <si>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</si>
  <si>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</si>
  <si>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</si>
  <si>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</si>
  <si>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</si>
  <si>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</si>
  <si>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</si>
  <si>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</si>
  <si>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</si>
  <si>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</si>
  <si>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</si>
  <si>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</si>
  <si>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</si>
  <si>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</si>
  <si>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</si>
  <si>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</si>
  <si>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</si>
  <si>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</si>
  <si>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</si>
  <si>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</si>
  <si>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</si>
  <si>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</si>
  <si>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</si>
  <si>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</si>
  <si>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</si>
  <si>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</si>
  <si>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</si>
  <si>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</si>
  <si>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</si>
  <si>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</si>
  <si>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</si>
  <si>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</si>
  <si>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</si>
  <si>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</si>
  <si>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</si>
  <si>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</si>
  <si>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</si>
  <si>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</si>
  <si>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</si>
  <si>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</si>
  <si>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</si>
  <si>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</si>
  <si>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</si>
  <si>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</si>
  <si>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</si>
  <si>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</si>
  <si>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</si>
  <si>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</si>
  <si>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</si>
  <si>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</si>
  <si>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</si>
  <si>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</si>
  <si>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</si>
  <si>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</si>
  <si>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</si>
  <si>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</si>
  <si>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</si>
  <si>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</si>
  <si>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</si>
  <si>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</si>
  <si>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</si>
  <si>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</si>
  <si>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</si>
  <si>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</si>
  <si>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</si>
  <si>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</si>
  <si>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</si>
  <si>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</si>
  <si>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</si>
  <si>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</si>
  <si>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</si>
  <si>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</si>
  <si>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</si>
  <si>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</si>
  <si>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</si>
  <si>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</si>
  <si>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</si>
  <si>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</si>
  <si>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</si>
  <si>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</si>
  <si>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</si>
  <si>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</si>
  <si>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</si>
  <si>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</si>
  <si>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</si>
  <si>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</si>
  <si>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</si>
  <si>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</si>
  <si>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</si>
  <si>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</si>
  <si>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</si>
  <si>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</si>
  <si>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</si>
  <si>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</si>
  <si>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</si>
  <si>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</si>
  <si>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</si>
  <si>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</si>
  <si>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</si>
  <si>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</si>
  <si>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</si>
  <si>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</si>
  <si>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</si>
  <si>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</si>
  <si>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</si>
  <si>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</si>
  <si>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</si>
  <si>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</si>
  <si>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</si>
  <si>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</si>
  <si>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</si>
  <si>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</si>
  <si>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</si>
  <si>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</si>
  <si>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</si>
  <si>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</si>
  <si>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</si>
  <si>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</si>
  <si>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</si>
  <si>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</si>
  <si>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</si>
  <si>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</si>
  <si>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</si>
  <si>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</si>
  <si>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</si>
  <si>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</si>
  <si>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</si>
  <si>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</si>
  <si>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</si>
  <si>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</si>
  <si>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</si>
  <si>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</si>
  <si>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</si>
  <si>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</si>
  <si>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</si>
  <si>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</si>
  <si>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</si>
  <si>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</si>
  <si>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</si>
  <si>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</si>
  <si>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</si>
  <si>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</si>
  <si>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</si>
  <si>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</si>
  <si>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</si>
  <si>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</si>
  <si>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</si>
  <si>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</si>
  <si>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</si>
  <si>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</si>
  <si>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</si>
  <si>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</si>
  <si>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</si>
  <si>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</si>
  <si>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</si>
  <si>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</si>
  <si>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</si>
  <si>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</si>
  <si>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</si>
  <si>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</si>
  <si>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</si>
  <si>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</si>
  <si>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</si>
  <si>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</si>
  <si>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</si>
  <si>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</si>
  <si>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</si>
  <si>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</si>
  <si>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</si>
  <si>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</si>
  <si>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</si>
  <si>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</si>
  <si>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</si>
  <si>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</si>
  <si>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</si>
  <si>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</si>
  <si>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</si>
  <si>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</si>
  <si>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</si>
  <si>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</si>
  <si>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</si>
  <si>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</si>
  <si>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</si>
  <si>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</si>
  <si>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</si>
  <si>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</si>
  <si>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</si>
  <si>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</si>
  <si>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</si>
  <si>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</si>
  <si>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</si>
  <si>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</si>
  <si>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</si>
  <si>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</si>
  <si>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</si>
  <si>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</si>
  <si>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</si>
  <si>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</si>
  <si>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</si>
  <si>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</si>
  <si>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</si>
  <si>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</si>
  <si>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</si>
  <si>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</si>
  <si>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</si>
  <si>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</si>
  <si>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</si>
  <si>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</si>
  <si>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</si>
  <si>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</si>
  <si>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</si>
  <si>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</si>
  <si>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</si>
  <si>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</si>
  <si>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</si>
  <si>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</si>
  <si>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</si>
  <si>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</si>
  <si>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</si>
  <si>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</si>
  <si>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</si>
  <si>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</si>
  <si>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</si>
  <si>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</si>
  <si>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</si>
  <si>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</si>
  <si>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</si>
  <si>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</si>
  <si>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</si>
  <si>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</si>
  <si>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</si>
  <si>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</si>
  <si>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</si>
  <si>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</si>
  <si>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</si>
  <si>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</si>
  <si>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</si>
  <si>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</si>
  <si>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</si>
  <si>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</si>
  <si>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</si>
  <si>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</si>
  <si>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</si>
  <si>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</si>
  <si>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</si>
  <si>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</si>
  <si>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</si>
  <si>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</si>
  <si>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</si>
  <si>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</si>
  <si>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</si>
  <si>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</si>
  <si>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</si>
  <si>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</si>
  <si>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</si>
  <si>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</si>
  <si>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</si>
  <si>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</si>
  <si>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</si>
  <si>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</si>
  <si>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</si>
  <si>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</si>
  <si>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</si>
  <si>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</si>
  <si>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</si>
  <si>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</si>
  <si>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</si>
  <si>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</si>
  <si>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</si>
  <si>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</si>
  <si>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</si>
  <si>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</si>
  <si>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</si>
  <si>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</si>
  <si>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</si>
  <si>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</si>
  <si>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</si>
  <si>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</si>
  <si>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</si>
  <si>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</si>
  <si>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</si>
  <si>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</si>
  <si>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</si>
  <si>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</si>
  <si>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</si>
  <si>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</si>
  <si>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</si>
  <si>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</si>
  <si>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</si>
  <si>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</si>
  <si>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</si>
  <si>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</si>
  <si>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</si>
  <si>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</si>
  <si>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</si>
  <si>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</si>
  <si>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</si>
  <si>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</si>
  <si>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</si>
  <si>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</si>
  <si>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</si>
  <si>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</si>
  <si>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</si>
  <si>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</si>
  <si>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</si>
  <si>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</si>
  <si>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</si>
  <si>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</si>
  <si>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</si>
  <si>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</si>
  <si>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</si>
  <si>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</si>
  <si>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</si>
  <si>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</si>
  <si>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</si>
  <si>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</si>
  <si>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</si>
  <si>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</si>
  <si>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</si>
  <si>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</si>
  <si>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</si>
  <si>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</si>
  <si>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</si>
  <si>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</si>
  <si>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</si>
  <si>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</si>
  <si>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</si>
  <si>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</si>
  <si>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</si>
  <si>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</si>
  <si>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</si>
  <si>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</si>
  <si>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</si>
  <si>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</si>
  <si>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</si>
  <si>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</si>
  <si>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</si>
  <si>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</si>
  <si>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</si>
  <si>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</si>
  <si>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</si>
  <si>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</si>
  <si>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</si>
  <si>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</si>
  <si>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</si>
  <si>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</si>
  <si>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</si>
  <si>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</si>
  <si>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</si>
  <si>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</si>
  <si>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</si>
  <si>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</si>
  <si>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</si>
  <si>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</si>
  <si>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</si>
  <si>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</si>
  <si>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</si>
  <si>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</si>
  <si>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</si>
  <si>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</si>
  <si>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</si>
  <si>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</si>
  <si>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</si>
  <si>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</si>
  <si>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</si>
  <si>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</si>
  <si>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</si>
  <si>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</si>
  <si>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</si>
  <si>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</si>
  <si>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</si>
  <si>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</si>
  <si>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</si>
  <si>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</si>
  <si>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</si>
  <si>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</si>
  <si>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</si>
  <si>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</si>
  <si>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</si>
  <si>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</si>
  <si>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</si>
  <si>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</si>
  <si>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</si>
  <si>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</si>
  <si>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</si>
  <si>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</si>
  <si>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</si>
  <si>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</si>
  <si>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</si>
  <si>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</si>
  <si>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</si>
  <si>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</si>
  <si>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</si>
  <si>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</si>
  <si>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</si>
  <si>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</si>
  <si>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</si>
  <si>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</si>
  <si>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</si>
  <si>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</si>
  <si>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</si>
  <si>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</si>
  <si>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</si>
  <si>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</si>
  <si>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</si>
  <si>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</si>
  <si>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</si>
  <si>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</si>
  <si>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</si>
  <si>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</si>
  <si>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</si>
  <si>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</si>
  <si>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</si>
  <si>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</si>
  <si>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</si>
  <si>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</si>
  <si>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</si>
  <si>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</si>
  <si>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</si>
  <si>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</si>
  <si>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</si>
  <si>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</si>
  <si>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</si>
  <si>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</si>
  <si>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</si>
  <si>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</si>
  <si>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</si>
  <si>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</si>
  <si>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</si>
  <si>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</si>
  <si>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</si>
  <si>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</si>
  <si>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</si>
  <si>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</si>
  <si>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</si>
  <si>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</si>
  <si>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</si>
  <si>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</si>
  <si>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</si>
  <si>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</si>
  <si>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</si>
  <si>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</si>
  <si>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</si>
  <si>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</si>
  <si>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</si>
  <si>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</si>
  <si>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</si>
  <si>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</si>
  <si>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</si>
  <si>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</si>
  <si>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</si>
  <si>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</si>
  <si>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</si>
  <si>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</si>
  <si>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</si>
  <si>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</si>
  <si>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</si>
  <si>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</si>
  <si>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</si>
  <si>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</si>
  <si>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</si>
  <si>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</si>
  <si>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</si>
  <si>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</si>
  <si>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</si>
  <si>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</si>
  <si>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</si>
  <si>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</si>
  <si>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</si>
  <si>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</si>
  <si>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</si>
  <si>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</si>
  <si>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</si>
  <si>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</si>
  <si>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</si>
  <si>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</si>
  <si>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</si>
  <si>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</si>
  <si>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</si>
  <si>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</si>
  <si>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</si>
  <si>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</si>
  <si>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</si>
  <si>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</si>
  <si>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</si>
  <si>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</si>
  <si>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</si>
  <si>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</si>
  <si>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</si>
  <si>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</si>
  <si>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</si>
  <si>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</si>
  <si>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</si>
  <si>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</si>
  <si>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</si>
  <si>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</si>
  <si>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</si>
  <si>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</si>
  <si>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</si>
  <si>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</si>
  <si>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</si>
  <si>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</si>
  <si>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</si>
  <si>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</si>
  <si>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</si>
  <si>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</si>
  <si>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</si>
  <si>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</si>
  <si>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</si>
  <si>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</si>
  <si>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</si>
  <si>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</si>
  <si>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</si>
  <si>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</si>
  <si>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</si>
  <si>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</si>
  <si>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</si>
  <si>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</si>
  <si>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</si>
  <si>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</si>
  <si>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</si>
  <si>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</si>
  <si>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</si>
  <si>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</si>
  <si>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</si>
  <si>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</si>
  <si>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</si>
  <si>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</si>
  <si>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</si>
  <si>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</si>
  <si>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</si>
  <si>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</si>
  <si>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</si>
  <si>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</si>
  <si>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</si>
  <si>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</si>
  <si>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</si>
  <si>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</si>
  <si>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</si>
  <si>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</si>
  <si>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</si>
  <si>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</si>
  <si>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</si>
  <si>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</si>
  <si>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</si>
  <si>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</si>
  <si>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</si>
  <si>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</si>
  <si>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</si>
  <si>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</si>
  <si>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</si>
  <si>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</si>
  <si>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</si>
  <si>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</si>
  <si>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</si>
  <si>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</si>
  <si>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</si>
  <si>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</si>
  <si>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</si>
  <si>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</si>
  <si>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</si>
  <si>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</si>
  <si>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</si>
  <si>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</si>
  <si>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</si>
  <si>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</si>
  <si>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</si>
  <si>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</si>
  <si>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</si>
  <si>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</si>
  <si>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</si>
  <si>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</si>
  <si>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</si>
  <si>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</si>
  <si>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</si>
  <si>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</si>
  <si>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</si>
  <si>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</si>
  <si>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</si>
  <si>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</si>
  <si>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</si>
  <si>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</si>
  <si>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</si>
  <si>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</si>
  <si>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</si>
  <si>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</si>
  <si>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</si>
  <si>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</si>
  <si>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</si>
  <si>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</si>
  <si>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</si>
  <si>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</si>
  <si>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</si>
  <si>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</si>
  <si>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</si>
  <si>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</si>
  <si>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</si>
  <si>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</si>
  <si>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</si>
  <si>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</si>
  <si>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</si>
  <si>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</si>
  <si>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</si>
  <si>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</si>
  <si>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</si>
  <si>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</si>
  <si>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</si>
  <si>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</si>
  <si>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</si>
  <si>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</si>
  <si>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</si>
  <si>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</si>
  <si>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</si>
  <si>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</si>
  <si>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</si>
  <si>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</si>
  <si>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</si>
  <si>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</si>
  <si>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</si>
  <si>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</si>
  <si>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</si>
  <si>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</si>
  <si>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</si>
  <si>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</si>
  <si>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</si>
  <si>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</si>
  <si>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</si>
  <si>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</si>
  <si>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</si>
  <si>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</si>
  <si>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</si>
  <si>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</si>
  <si>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</si>
  <si>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</si>
  <si>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</si>
  <si>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</si>
  <si>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</si>
  <si>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</si>
  <si>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</si>
  <si>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</si>
  <si>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</si>
  <si>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</si>
  <si>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</si>
  <si>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</si>
  <si>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</si>
  <si>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</si>
  <si>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</si>
  <si>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</si>
  <si>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</si>
  <si>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</si>
  <si>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</si>
  <si>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</si>
  <si>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</si>
  <si>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</si>
  <si>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</si>
  <si>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</si>
  <si>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</si>
  <si>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</si>
  <si>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</si>
  <si>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</si>
  <si>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</si>
  <si>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</si>
  <si>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</si>
  <si>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</si>
  <si>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</si>
  <si>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</si>
  <si>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</si>
  <si>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</si>
  <si>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</si>
  <si>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</si>
  <si>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</si>
  <si>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</si>
  <si>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</si>
  <si>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</si>
  <si>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</si>
  <si>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</si>
  <si>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</si>
  <si>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</si>
  <si>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</si>
  <si>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</si>
  <si>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</si>
  <si>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</si>
  <si>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</si>
  <si>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</si>
  <si>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</si>
  <si>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</si>
  <si>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</si>
  <si>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</si>
  <si>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</si>
  <si>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</si>
  <si>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</si>
  <si>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</si>
  <si>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</si>
  <si>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</si>
  <si>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</si>
  <si>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</si>
  <si>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</si>
  <si>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</si>
  <si>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</si>
  <si>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</si>
  <si>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</si>
  <si>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</si>
  <si>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</si>
  <si>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</si>
  <si>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</si>
  <si>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</si>
  <si>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</si>
  <si>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</si>
  <si>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</si>
  <si>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</si>
  <si>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</si>
  <si>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</si>
  <si>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</si>
  <si>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</si>
  <si>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</si>
  <si>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</si>
  <si>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</si>
  <si>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</si>
  <si>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</si>
  <si>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</si>
  <si>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</si>
  <si>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</si>
  <si>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</si>
  <si>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</si>
  <si>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</si>
  <si>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</si>
  <si>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</si>
  <si>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</si>
  <si>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</si>
  <si>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</si>
  <si>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</si>
  <si>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</si>
  <si>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</si>
  <si>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</si>
  <si>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</si>
  <si>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</si>
  <si>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</si>
  <si>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</si>
  <si>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</si>
  <si>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</si>
  <si>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</si>
  <si>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</si>
  <si>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</si>
  <si>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</si>
  <si>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</si>
  <si>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</si>
  <si>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</si>
  <si>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</si>
  <si>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</si>
  <si>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</si>
  <si>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</si>
  <si>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</si>
  <si>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</si>
  <si>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</si>
  <si>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</si>
  <si>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</si>
  <si>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</si>
  <si>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</si>
  <si>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</si>
  <si>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</si>
  <si>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</si>
  <si>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</si>
  <si>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</si>
  <si>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</si>
  <si>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</si>
  <si>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</si>
  <si>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</si>
  <si>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</si>
  <si>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</si>
  <si>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</si>
  <si>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</si>
  <si>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</si>
  <si>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</si>
  <si>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</si>
  <si>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</si>
  <si>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</si>
  <si>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</si>
  <si>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</si>
  <si>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</si>
  <si>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</si>
  <si>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</si>
  <si>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</si>
  <si>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</si>
  <si>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</si>
  <si>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</si>
  <si>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</si>
  <si>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</si>
  <si>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</si>
  <si>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</si>
  <si>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</si>
  <si>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</si>
  <si>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</si>
  <si>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</si>
  <si>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</si>
  <si>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</si>
  <si>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</si>
  <si>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</si>
  <si>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</si>
  <si>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</si>
  <si>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</si>
  <si>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</si>
  <si>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</si>
  <si>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</si>
  <si>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</si>
  <si>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</si>
  <si>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</si>
  <si>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</si>
  <si>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</si>
  <si>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</si>
  <si>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</si>
  <si>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</si>
  <si>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</si>
  <si>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</si>
  <si>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</si>
  <si>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</si>
  <si>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</si>
  <si>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</si>
  <si>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</si>
  <si>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</si>
  <si>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</si>
  <si>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</si>
  <si>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</si>
  <si>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</si>
  <si>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</si>
  <si>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</si>
  <si>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</si>
  <si>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</si>
  <si>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</si>
  <si>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</si>
  <si>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</si>
  <si>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</si>
  <si>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</si>
  <si>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</si>
  <si>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</si>
  <si>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</si>
  <si>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</si>
  <si>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</si>
  <si>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</si>
  <si>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</si>
  <si>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</si>
  <si>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</si>
  <si>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</si>
  <si>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</si>
  <si>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</si>
  <si>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</si>
  <si>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</si>
  <si>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</si>
  <si>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</si>
  <si>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</si>
  <si>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</si>
  <si>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</si>
  <si>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</si>
  <si>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</si>
  <si>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</si>
  <si>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</si>
  <si>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</si>
  <si>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</si>
  <si>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</si>
  <si>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</si>
  <si>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</si>
  <si>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</si>
  <si>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</si>
  <si>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</si>
  <si>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</si>
  <si>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</si>
  <si>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</si>
  <si>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</si>
  <si>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</si>
  <si>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</si>
  <si>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</si>
  <si>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</si>
  <si>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</si>
  <si>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</si>
  <si>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</si>
  <si>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</si>
  <si>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</si>
  <si>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</si>
  <si>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</si>
  <si>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</si>
  <si>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</si>
  <si>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</si>
  <si>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</si>
  <si>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</si>
  <si>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</si>
  <si>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</si>
  <si>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</si>
  <si>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</si>
  <si>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</si>
  <si>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</si>
  <si>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</si>
  <si>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</si>
  <si>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</si>
  <si>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</si>
  <si>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</si>
  <si>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</si>
  <si>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</si>
  <si>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</si>
  <si>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</si>
  <si>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</si>
  <si>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</si>
  <si>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</si>
  <si>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</si>
  <si>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</si>
  <si>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</si>
  <si>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</si>
  <si>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</si>
  <si>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</si>
  <si>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</si>
  <si>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</si>
  <si>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</si>
  <si>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</si>
  <si>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</si>
  <si>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</si>
  <si>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</si>
  <si>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</si>
  <si>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</si>
  <si>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</si>
  <si>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</si>
  <si>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</si>
  <si>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</si>
  <si>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</si>
  <si>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</si>
  <si>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</si>
  <si>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</si>
  <si>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</si>
  <si>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</si>
  <si>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</si>
  <si>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</si>
  <si>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</si>
  <si>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</si>
  <si>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</si>
  <si>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</si>
  <si>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</si>
  <si>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</si>
  <si>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</si>
  <si>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</si>
  <si>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</si>
  <si>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</si>
  <si>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</si>
  <si>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</si>
  <si>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</si>
  <si>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</si>
  <si>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</si>
  <si>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</si>
  <si>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</si>
  <si>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</si>
  <si>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</si>
  <si>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</si>
  <si>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</si>
  <si>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</si>
  <si>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</si>
  <si>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</si>
  <si>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</si>
  <si>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</si>
  <si>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</si>
  <si>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</si>
  <si>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</si>
  <si>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</si>
  <si>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</si>
  <si>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</si>
  <si>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</si>
  <si>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</si>
  <si>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</si>
  <si>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</si>
  <si>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</si>
  <si>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</si>
  <si>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</si>
  <si>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</si>
  <si>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</si>
  <si>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</si>
  <si>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</si>
  <si>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</si>
  <si>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</si>
  <si>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</si>
  <si>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</si>
  <si>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</si>
  <si>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</si>
  <si>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</si>
  <si>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</si>
  <si>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</si>
  <si>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</si>
  <si>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</si>
  <si>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</si>
  <si>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</si>
  <si>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</si>
  <si>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</si>
  <si>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</si>
  <si>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</si>
  <si>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</si>
  <si>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</si>
  <si>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</si>
  <si>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</si>
  <si>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</si>
  <si>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</si>
  <si>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</si>
  <si>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</si>
  <si>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</si>
  <si>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</si>
  <si>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</si>
  <si>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</si>
  <si>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</si>
  <si>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</si>
  <si>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</si>
  <si>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</si>
  <si>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</si>
  <si>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</si>
  <si>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</si>
  <si>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</si>
  <si>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</si>
  <si>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</si>
  <si>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</si>
  <si>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</si>
  <si>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</si>
  <si>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</si>
  <si>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</si>
  <si>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</si>
  <si>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</si>
  <si>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</si>
  <si>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</si>
  <si>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</si>
  <si>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</si>
  <si>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</si>
  <si>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</si>
  <si>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</si>
  <si>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</si>
  <si>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</si>
  <si>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</si>
  <si>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</si>
  <si>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</si>
  <si>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</si>
  <si>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</si>
  <si>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</si>
  <si>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</si>
  <si>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</si>
  <si>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</si>
  <si>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</si>
  <si>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</si>
  <si>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</si>
  <si>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</si>
  <si>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</si>
  <si>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</si>
  <si>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</si>
  <si>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</si>
  <si>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</si>
  <si>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</si>
  <si>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</si>
  <si>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</si>
  <si>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</si>
  <si>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</si>
  <si>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</si>
  <si>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</si>
  <si>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</si>
  <si>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</si>
  <si>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</si>
  <si>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</si>
  <si>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</si>
  <si>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</si>
  <si>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</si>
  <si>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</si>
  <si>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</si>
  <si>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</si>
  <si>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</si>
  <si>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</si>
  <si>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</si>
  <si>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</si>
  <si>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</si>
  <si>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</si>
  <si>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</si>
  <si>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</si>
  <si>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</si>
  <si>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</si>
  <si>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</si>
  <si>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</si>
  <si>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</si>
  <si>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</si>
  <si>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</si>
  <si>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</si>
  <si>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</si>
  <si>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</si>
  <si>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</si>
  <si>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</si>
  <si>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</si>
  <si>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</si>
  <si>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</si>
  <si>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</si>
  <si>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</si>
  <si>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</si>
  <si>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</si>
  <si>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</si>
  <si>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</si>
  <si>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</si>
  <si>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</si>
  <si>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</si>
  <si>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</si>
  <si>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</si>
  <si>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</si>
  <si>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</si>
  <si>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</si>
  <si>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</si>
  <si>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</si>
  <si>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</si>
  <si>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</si>
  <si>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</si>
  <si>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</si>
  <si>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</si>
  <si>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</si>
  <si>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</si>
  <si>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</si>
  <si>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</si>
  <si>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</si>
  <si>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</si>
  <si>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</si>
  <si>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</si>
  <si>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</si>
  <si>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</si>
  <si>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</si>
  <si>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</si>
  <si>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</si>
  <si>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</si>
  <si>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</si>
  <si>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</si>
  <si>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</si>
  <si>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</si>
  <si>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</si>
  <si>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</si>
  <si>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</si>
  <si>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</si>
  <si>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</si>
  <si>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</si>
  <si>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</si>
  <si>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</si>
  <si>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</si>
  <si>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</si>
  <si>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</si>
  <si>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</si>
  <si>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</si>
  <si>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</si>
  <si>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</si>
  <si>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</si>
  <si>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</si>
  <si>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</si>
  <si>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</si>
  <si>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</si>
  <si>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</si>
  <si>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</si>
  <si>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</si>
  <si>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</si>
  <si>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</si>
  <si>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</si>
  <si>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</si>
  <si>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</si>
  <si>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</si>
  <si>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</si>
  <si>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</si>
  <si>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</si>
  <si>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</si>
  <si>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</si>
  <si>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</si>
  <si>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</si>
  <si>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</si>
  <si>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</si>
  <si>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</si>
  <si>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</si>
  <si>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</si>
  <si>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</si>
  <si>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</si>
  <si>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</si>
  <si>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</si>
  <si>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</si>
  <si>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</si>
  <si>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</si>
  <si>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</si>
  <si>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</si>
  <si>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</si>
  <si>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</si>
  <si>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</si>
  <si>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</si>
  <si>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</si>
  <si>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</si>
  <si>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</si>
  <si>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</si>
  <si>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</si>
  <si>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</si>
  <si>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</si>
  <si>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</si>
  <si>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</si>
  <si>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</si>
  <si>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</si>
  <si>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</si>
  <si>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</si>
  <si>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</si>
  <si>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</si>
  <si>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</si>
  <si>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</si>
  <si>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</si>
  <si>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</si>
  <si>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</si>
  <si>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</si>
  <si>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</si>
  <si>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</si>
  <si>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</si>
  <si>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</si>
  <si>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</si>
  <si>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</si>
  <si>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</si>
  <si>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</si>
  <si>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</si>
  <si>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</si>
  <si>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</si>
  <si>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</si>
  <si>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</si>
  <si>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</si>
  <si>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</si>
  <si>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</si>
  <si>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</si>
  <si>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</si>
  <si>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</si>
  <si>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</si>
  <si>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</si>
  <si>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</si>
  <si>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</si>
  <si>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</si>
  <si>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</si>
  <si>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</si>
  <si>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</si>
  <si>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</si>
  <si>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</si>
  <si>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</si>
  <si>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</si>
  <si>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</si>
  <si>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</si>
  <si>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</si>
  <si>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</si>
  <si>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</si>
  <si>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</si>
  <si>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</si>
  <si>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</si>
  <si>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</si>
  <si>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</si>
  <si>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</si>
  <si>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</si>
  <si>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</si>
  <si>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</si>
  <si>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</si>
  <si>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</si>
  <si>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</si>
  <si>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</si>
  <si>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</si>
  <si>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</si>
  <si>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</si>
  <si>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</si>
  <si>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</si>
  <si>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</si>
  <si>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</si>
  <si>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</si>
  <si>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</si>
  <si>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</si>
  <si>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</si>
  <si>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</si>
  <si>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</si>
  <si>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</si>
  <si>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</si>
  <si>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</si>
  <si>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</si>
  <si>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</si>
  <si>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</si>
  <si>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</si>
  <si>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</si>
  <si>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</si>
  <si>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</si>
  <si>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</si>
  <si>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</si>
  <si>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</si>
  <si>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</si>
  <si>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</si>
  <si>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</si>
  <si>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</si>
  <si>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</si>
  <si>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</si>
  <si>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</si>
  <si>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</si>
  <si>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</si>
  <si>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</si>
  <si>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</si>
  <si>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</si>
  <si>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</si>
  <si>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</si>
  <si>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</si>
  <si>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</si>
  <si>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</si>
  <si>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</si>
  <si>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</si>
  <si>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</si>
  <si>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</si>
  <si>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</si>
  <si>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</si>
  <si>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</si>
  <si>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</si>
  <si>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</si>
  <si>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</si>
  <si>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</si>
  <si>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</si>
  <si>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</si>
  <si>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</si>
  <si>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</si>
  <si>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</si>
  <si>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</si>
  <si>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</si>
  <si>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</si>
  <si>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</si>
  <si>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</si>
  <si>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</si>
  <si>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</si>
  <si>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</si>
  <si>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</si>
  <si>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</si>
  <si>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</si>
  <si>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</si>
  <si>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</si>
  <si>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</si>
  <si>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</si>
  <si>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</si>
  <si>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</si>
  <si>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</si>
  <si>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</si>
  <si>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</si>
  <si>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</si>
  <si>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</si>
  <si>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</si>
  <si>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</si>
  <si>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</si>
  <si>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</si>
  <si>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</si>
  <si>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</si>
  <si>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</si>
  <si>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</si>
  <si>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</si>
  <si>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</si>
  <si>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</si>
  <si>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</si>
  <si>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</si>
  <si>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</si>
  <si>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</si>
  <si>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</si>
  <si>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</si>
  <si>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</si>
  <si>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</si>
  <si>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</si>
  <si>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</si>
  <si>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</si>
  <si>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</si>
  <si>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</si>
  <si>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</si>
  <si>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</si>
  <si>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</si>
  <si>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</si>
  <si>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</si>
  <si>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</si>
  <si>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</si>
  <si>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</si>
  <si>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</si>
  <si>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</si>
  <si>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</si>
  <si>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</si>
  <si>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</si>
  <si>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</si>
  <si>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</si>
  <si>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</si>
  <si>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</si>
  <si>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</si>
  <si>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</si>
  <si>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</si>
  <si>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</si>
  <si>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</si>
  <si>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</si>
  <si>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</si>
  <si>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</si>
  <si>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</si>
  <si>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</si>
  <si>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</si>
  <si>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</si>
  <si>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</si>
  <si>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</si>
  <si>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</si>
  <si>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</si>
  <si>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</si>
  <si>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</si>
  <si>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</si>
  <si>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</si>
  <si>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</si>
  <si>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</si>
  <si>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</si>
  <si>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</si>
  <si>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</si>
  <si>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</si>
  <si>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</si>
  <si>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</si>
  <si>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</si>
  <si>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</si>
  <si>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</si>
  <si>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</si>
  <si>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</si>
  <si>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</si>
  <si>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</si>
  <si>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</si>
  <si>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</si>
  <si>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</si>
  <si>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</si>
  <si>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</si>
  <si>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</si>
  <si>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</si>
  <si>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</si>
  <si>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</si>
  <si>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</si>
  <si>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</si>
  <si>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</si>
  <si>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</si>
  <si>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</si>
  <si>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</si>
  <si>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</si>
  <si>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</si>
  <si>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</si>
  <si>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</si>
  <si>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</si>
  <si>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</si>
  <si>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</si>
  <si>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</si>
  <si>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</si>
  <si>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</si>
  <si>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</si>
  <si>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</si>
  <si>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</si>
  <si>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</si>
  <si>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</si>
  <si>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</si>
  <si>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</si>
  <si>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</si>
  <si>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</si>
  <si>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</si>
  <si>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</si>
  <si>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</si>
  <si>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</si>
  <si>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</si>
  <si>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</si>
  <si>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</si>
  <si>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</si>
  <si>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</si>
  <si>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</si>
  <si>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</si>
  <si>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</si>
  <si>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</si>
  <si>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</si>
  <si>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</si>
  <si>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</si>
  <si>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</si>
  <si>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</si>
  <si>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</si>
  <si>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</si>
  <si>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</si>
  <si>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</si>
  <si>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</si>
  <si>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</si>
  <si>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</si>
  <si>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</si>
  <si>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</si>
  <si>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</si>
  <si>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</si>
  <si>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</si>
  <si>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</si>
  <si>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</si>
  <si>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</si>
  <si>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</si>
  <si>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</si>
  <si>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</si>
  <si>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</si>
  <si>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</si>
  <si>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</si>
  <si>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</si>
  <si>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</si>
  <si>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</si>
  <si>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</si>
  <si>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</si>
  <si>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</si>
  <si>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</si>
  <si>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</si>
  <si>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</si>
  <si>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</si>
  <si>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</si>
  <si>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</si>
  <si>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</si>
  <si>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</si>
  <si>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</si>
  <si>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</si>
  <si>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</si>
  <si>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</si>
  <si>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</si>
  <si>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</si>
  <si>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</si>
  <si>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</si>
  <si>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</si>
  <si>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</si>
  <si>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</si>
  <si>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</si>
  <si>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</si>
  <si>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</si>
  <si>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</si>
  <si>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</si>
  <si>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</si>
  <si>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</si>
  <si>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</si>
  <si>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</si>
  <si>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</si>
  <si>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</si>
  <si>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</si>
  <si>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</si>
  <si>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</si>
  <si>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</si>
  <si>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</si>
  <si>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</si>
  <si>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</si>
  <si>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</si>
  <si>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</si>
  <si>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</si>
  <si>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</si>
  <si>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</si>
  <si>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</si>
  <si>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</si>
  <si>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</si>
  <si>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</si>
  <si>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</si>
  <si>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</si>
  <si>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</si>
  <si>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</si>
  <si>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</si>
  <si>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</si>
  <si>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</si>
  <si>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</si>
  <si>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</si>
  <si>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</si>
  <si>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</si>
  <si>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</si>
  <si>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</si>
  <si>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</si>
  <si>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</si>
  <si>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</si>
  <si>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</si>
  <si>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</si>
  <si>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</si>
  <si>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</si>
  <si>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</si>
  <si>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</si>
  <si>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</si>
  <si>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</si>
  <si>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</si>
  <si>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</si>
  <si>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</si>
  <si>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</si>
  <si>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</si>
  <si>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</si>
  <si>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</si>
  <si>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</si>
  <si>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</si>
  <si>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</si>
  <si>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</si>
  <si>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</si>
  <si>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</si>
  <si>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</si>
  <si>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</si>
  <si>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</si>
  <si>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</si>
  <si>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</si>
  <si>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</si>
  <si>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</si>
  <si>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</si>
  <si>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</si>
  <si>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</si>
  <si>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</si>
  <si>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</si>
  <si>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</si>
  <si>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</si>
  <si>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</si>
  <si>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</si>
  <si>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</si>
  <si>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</si>
  <si>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</si>
  <si>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</si>
  <si>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</si>
  <si>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</si>
  <si>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</si>
  <si>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</si>
  <si>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</si>
  <si>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</si>
  <si>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</si>
  <si>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</si>
  <si>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</si>
  <si>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</si>
  <si>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</si>
  <si>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</si>
  <si>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</si>
  <si>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</si>
  <si>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</si>
  <si>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</si>
  <si>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</si>
  <si>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</si>
  <si>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</si>
  <si>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</si>
  <si>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</si>
  <si>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</si>
  <si>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</si>
  <si>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</si>
  <si>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</si>
  <si>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</si>
  <si>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</si>
  <si>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</si>
  <si>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</si>
  <si>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</si>
  <si>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</si>
  <si>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</si>
  <si>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</si>
  <si>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</si>
  <si>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</si>
  <si>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</si>
  <si>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</si>
  <si>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</si>
  <si>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</si>
  <si>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</si>
  <si>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</si>
  <si>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</si>
  <si>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</si>
  <si>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</si>
  <si>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</si>
  <si>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</si>
  <si>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</si>
  <si>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</si>
  <si>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</si>
  <si>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</si>
  <si>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</si>
  <si>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</si>
  <si>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</si>
  <si>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</si>
  <si>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</si>
  <si>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</si>
  <si>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</si>
  <si>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</si>
  <si>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</si>
  <si>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</si>
  <si>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</si>
  <si>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</si>
  <si>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</si>
  <si>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</si>
  <si>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</si>
  <si>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</si>
  <si>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</si>
  <si>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</si>
  <si>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</si>
  <si>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</si>
  <si>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</si>
  <si>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</si>
  <si>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</si>
  <si>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</si>
  <si>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</si>
  <si>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</si>
  <si>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</si>
  <si>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</si>
  <si>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</si>
  <si>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</si>
  <si>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</si>
  <si>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</si>
  <si>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</si>
  <si>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</si>
  <si>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</si>
  <si>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</si>
  <si>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</si>
  <si>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</si>
  <si>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</si>
  <si>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</si>
  <si>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</si>
  <si>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</si>
  <si>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</si>
  <si>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</si>
  <si>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</si>
  <si>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</si>
  <si>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</si>
  <si>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</si>
  <si>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</si>
  <si>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</si>
  <si>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</si>
  <si>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</si>
  <si>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</si>
  <si>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</si>
  <si>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</si>
  <si>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</si>
  <si>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</si>
  <si>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</si>
  <si>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</si>
  <si>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</si>
  <si>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</si>
  <si>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</si>
  <si>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</si>
  <si>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</si>
  <si>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</si>
  <si>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</si>
  <si>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</si>
  <si>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</si>
  <si>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</si>
  <si>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</si>
  <si>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</si>
  <si>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</si>
  <si>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</si>
  <si>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</si>
  <si>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</si>
  <si>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</si>
  <si>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</si>
  <si>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</si>
  <si>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</si>
  <si>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</si>
  <si>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</si>
  <si>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</si>
  <si>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</si>
  <si>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</si>
  <si>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</si>
  <si>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</si>
  <si>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</si>
  <si>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</si>
  <si>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</si>
  <si>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</si>
  <si>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</si>
  <si>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</si>
  <si>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</si>
  <si>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</si>
  <si>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</si>
  <si>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</si>
  <si>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</si>
  <si>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</si>
  <si>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</si>
  <si>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</si>
  <si>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</si>
  <si>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</si>
  <si>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</si>
  <si>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</si>
  <si>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</si>
  <si>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</si>
  <si>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</si>
  <si>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</si>
  <si>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</si>
  <si>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</si>
  <si>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</si>
  <si>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</si>
  <si>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</si>
  <si>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</si>
  <si>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</si>
  <si>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</si>
  <si>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</si>
  <si>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</si>
  <si>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</si>
  <si>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</si>
  <si>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</si>
  <si>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</si>
  <si>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</si>
  <si>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</si>
  <si>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</si>
  <si>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</si>
  <si>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</si>
  <si>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</si>
  <si>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</si>
  <si>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</si>
  <si>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</si>
  <si>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</si>
  <si>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</si>
  <si>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</si>
  <si>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</si>
  <si>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</si>
  <si>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</si>
  <si>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</si>
  <si>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</si>
  <si>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</si>
  <si>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</si>
  <si>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</si>
  <si>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</si>
  <si>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</si>
  <si>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</si>
  <si>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</si>
  <si>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</si>
  <si>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</si>
  <si>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</si>
  <si>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</si>
  <si>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</si>
  <si>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</si>
  <si>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</si>
  <si>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</si>
  <si>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</si>
  <si>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</si>
  <si>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</si>
  <si>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</si>
  <si>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</si>
  <si>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</si>
  <si>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</si>
  <si>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</si>
  <si>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</si>
  <si>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</si>
  <si>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</si>
  <si>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</si>
  <si>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</si>
  <si>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</si>
  <si>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</si>
  <si>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</si>
  <si>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</si>
  <si>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</si>
  <si>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</si>
  <si>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</si>
  <si>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</si>
  <si>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</si>
  <si>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</si>
  <si>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</si>
  <si>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</si>
  <si>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</si>
  <si>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</si>
  <si>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</si>
  <si>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</si>
  <si>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</si>
  <si>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</si>
  <si>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</si>
  <si>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</si>
  <si>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</si>
  <si>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</si>
  <si>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</si>
  <si>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</si>
  <si>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</si>
  <si>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</si>
  <si>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</si>
  <si>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</si>
  <si>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</si>
  <si>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</si>
  <si>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</si>
  <si>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</si>
  <si>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</si>
  <si>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</si>
  <si>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</si>
  <si>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</si>
  <si>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</si>
  <si>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</si>
  <si>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</si>
  <si>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</si>
  <si>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</si>
  <si>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</si>
  <si>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</si>
  <si>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</si>
  <si>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</si>
  <si>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</si>
  <si>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</si>
  <si>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</si>
  <si>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</si>
  <si>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</si>
  <si>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</si>
  <si>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</si>
  <si>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</si>
  <si>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</si>
  <si>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</si>
  <si>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</si>
  <si>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</si>
  <si>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</si>
  <si>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</si>
  <si>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</si>
  <si>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</si>
  <si>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</si>
  <si>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</si>
  <si>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</si>
  <si>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</si>
  <si>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</si>
  <si>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</si>
  <si>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</si>
  <si>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</si>
  <si>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</si>
  <si>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</si>
  <si>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</si>
  <si>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</si>
  <si>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</si>
  <si>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</si>
  <si>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</si>
  <si>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</si>
  <si>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</si>
  <si>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</si>
  <si>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</si>
  <si>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</si>
  <si>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</si>
  <si>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</si>
  <si>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</si>
  <si>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</si>
  <si>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</si>
  <si>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</si>
  <si>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</si>
  <si>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</si>
  <si>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</si>
  <si>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</si>
  <si>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</si>
  <si>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</si>
  <si>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</si>
  <si>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</si>
  <si>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</si>
  <si>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</si>
  <si>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</si>
  <si>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</si>
  <si>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</si>
  <si>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</si>
  <si>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</si>
  <si>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</si>
  <si>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</si>
  <si>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</si>
  <si>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</si>
  <si>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</si>
  <si>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</si>
  <si>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</si>
  <si>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</si>
  <si>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</si>
  <si>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</si>
  <si>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</si>
  <si>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</si>
  <si>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</si>
  <si>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</si>
  <si>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</si>
  <si>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</si>
  <si>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</si>
  <si>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</si>
  <si>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</si>
  <si>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</si>
  <si>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</si>
  <si>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</si>
  <si>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</si>
  <si>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</si>
  <si>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</si>
  <si>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</si>
  <si>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</si>
  <si>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</si>
  <si>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</si>
  <si>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</si>
  <si>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</si>
  <si>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</si>
  <si>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</si>
  <si>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</si>
  <si>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</si>
  <si>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</si>
  <si>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</si>
  <si>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</si>
  <si>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</si>
  <si>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</si>
  <si>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</si>
  <si>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</si>
  <si>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</si>
  <si>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</si>
  <si>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</si>
  <si>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</si>
  <si>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</si>
  <si>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</si>
  <si>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</si>
  <si>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</si>
  <si>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</si>
  <si>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</si>
  <si>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</si>
  <si>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</si>
  <si>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</si>
  <si>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</si>
  <si>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</si>
  <si>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</si>
  <si>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</si>
  <si>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</si>
  <si>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</si>
  <si>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</si>
  <si>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</si>
  <si>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</si>
  <si>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</si>
  <si>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</si>
  <si>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</si>
  <si>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</si>
  <si>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</si>
  <si>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</si>
  <si>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</si>
  <si>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</si>
  <si>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</si>
  <si>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</si>
  <si>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</si>
  <si>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</si>
  <si>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</si>
  <si>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</si>
  <si>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</si>
  <si>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</si>
  <si>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</si>
  <si>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</si>
  <si>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</si>
  <si>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</si>
  <si>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</si>
  <si>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</si>
  <si>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</si>
  <si>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</si>
  <si>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</si>
  <si>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</si>
  <si>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</si>
  <si>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</si>
  <si>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</si>
  <si>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</si>
  <si>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</si>
  <si>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</si>
  <si>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</si>
  <si>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</si>
  <si>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</si>
  <si>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</si>
  <si>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</si>
  <si>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</si>
  <si>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</si>
  <si>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</si>
  <si>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</si>
  <si>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</si>
  <si>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</si>
  <si>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</si>
  <si>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</si>
  <si>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</si>
  <si>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</si>
  <si>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</si>
  <si>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</si>
  <si>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</si>
  <si>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</si>
  <si>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</si>
  <si>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</si>
  <si>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</si>
  <si>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</si>
  <si>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</si>
  <si>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</si>
  <si>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</si>
  <si>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</si>
  <si>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</si>
  <si>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</si>
  <si>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</si>
  <si>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</si>
  <si>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</si>
  <si>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</si>
  <si>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</si>
  <si>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</si>
  <si>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</si>
  <si>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</si>
  <si>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</si>
  <si>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</si>
  <si>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</si>
  <si>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</si>
  <si>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</si>
  <si>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</si>
  <si>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</si>
  <si>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</si>
  <si>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</si>
  <si>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</si>
  <si>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</si>
  <si>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</si>
  <si>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</si>
  <si>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</si>
  <si>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</si>
  <si>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</si>
  <si>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</si>
  <si>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</si>
  <si>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</si>
  <si>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</si>
  <si>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</si>
  <si>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</si>
  <si>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</si>
  <si>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</si>
  <si>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</si>
  <si>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</si>
  <si>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</si>
  <si>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</si>
  <si>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</si>
  <si>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</si>
  <si>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</si>
  <si>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</si>
  <si>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</si>
  <si>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</si>
  <si>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</si>
  <si>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</si>
  <si>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</si>
  <si>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</si>
  <si>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</si>
  <si>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</si>
  <si>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</si>
  <si>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</si>
  <si>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</si>
  <si>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</si>
  <si>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</si>
  <si>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</si>
  <si>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</si>
  <si>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</si>
  <si>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</si>
  <si>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</si>
  <si>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</si>
  <si>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</si>
  <si>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</si>
  <si>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</si>
  <si>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</si>
  <si>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</si>
  <si>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</si>
  <si>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</si>
  <si>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</si>
  <si>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</si>
  <si>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</si>
  <si>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</si>
  <si>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</si>
  <si>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</si>
  <si>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</si>
  <si>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</si>
  <si>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</si>
  <si>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</si>
  <si>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</si>
  <si>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</si>
  <si>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</si>
  <si>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</si>
  <si>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</si>
  <si>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</si>
  <si>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</si>
  <si>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</si>
  <si>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</si>
  <si>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</si>
  <si>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</si>
  <si>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</si>
  <si>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</si>
  <si>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</si>
  <si>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</si>
  <si>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</si>
  <si>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</si>
  <si>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</si>
  <si>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</si>
  <si>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</si>
  <si>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</si>
  <si>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</si>
  <si>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</si>
  <si>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</si>
  <si>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</si>
  <si>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</si>
  <si>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</si>
  <si>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</si>
  <si>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</si>
  <si>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</si>
  <si>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</si>
  <si>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</si>
  <si>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</si>
  <si>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</si>
  <si>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</si>
  <si>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</si>
  <si>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</si>
  <si>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</si>
  <si>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</si>
  <si>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</si>
  <si>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</si>
  <si>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</si>
  <si>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</si>
  <si>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</si>
  <si>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</si>
  <si>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</si>
  <si>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</si>
  <si>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</si>
  <si>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</si>
  <si>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</si>
  <si>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</si>
  <si>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</si>
  <si>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</si>
  <si>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</si>
  <si>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</si>
  <si>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</si>
  <si>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</si>
  <si>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</si>
  <si>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</si>
  <si>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</si>
  <si>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</si>
  <si>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</si>
  <si>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</si>
  <si>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</si>
  <si>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</si>
  <si>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</si>
  <si>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</si>
  <si>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</si>
  <si>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</si>
  <si>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</si>
  <si>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</si>
  <si>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</si>
  <si>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</si>
  <si>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</si>
  <si>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</si>
  <si>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</si>
  <si>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</si>
  <si>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</si>
  <si>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</si>
  <si>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</si>
  <si>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</si>
  <si>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</si>
  <si>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</si>
  <si>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</si>
  <si>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</si>
  <si>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</si>
  <si>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</si>
  <si>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</si>
  <si>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</si>
  <si>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</si>
  <si>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</si>
  <si>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</si>
  <si>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</si>
  <si>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</si>
  <si>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</si>
  <si>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</si>
  <si>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</si>
  <si>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</si>
  <si>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</si>
  <si>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</si>
  <si>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</si>
  <si>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</si>
  <si>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</si>
  <si>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</si>
  <si>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</si>
  <si>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</si>
  <si>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</si>
  <si>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</si>
  <si>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</si>
  <si>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</si>
  <si>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</si>
  <si>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</si>
  <si>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</si>
  <si>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</si>
  <si>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</si>
  <si>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</si>
  <si>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</si>
  <si>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</si>
  <si>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</si>
  <si>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</si>
  <si>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</si>
  <si>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</si>
  <si>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</si>
  <si>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</si>
  <si>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</si>
  <si>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</si>
  <si>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</si>
  <si>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</si>
  <si>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</si>
  <si>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</si>
  <si>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</si>
  <si>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</si>
  <si>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</si>
  <si>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</si>
  <si>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</si>
  <si>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</si>
  <si>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</si>
  <si>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</si>
  <si>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</si>
  <si>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</si>
  <si>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</si>
  <si>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</si>
  <si>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</si>
  <si>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</si>
  <si>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</si>
  <si>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</si>
  <si>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</si>
  <si>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</si>
  <si>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</si>
  <si>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</si>
  <si>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</si>
  <si>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</si>
  <si>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</si>
  <si>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</si>
  <si>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</si>
  <si>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</si>
  <si>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</si>
  <si>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</si>
  <si>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</si>
  <si>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</si>
  <si>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</si>
  <si>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</si>
  <si>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</si>
  <si>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</si>
  <si>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</si>
  <si>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</si>
  <si>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</si>
  <si>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</si>
  <si>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</si>
  <si>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</si>
  <si>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</si>
  <si>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</si>
  <si>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</si>
  <si>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</si>
  <si>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</si>
  <si>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</si>
  <si>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</si>
  <si>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</si>
  <si>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</si>
  <si>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</si>
  <si>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</si>
  <si>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</si>
  <si>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</si>
  <si>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</si>
  <si>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</si>
  <si>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</si>
  <si>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</si>
  <si>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</si>
  <si>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</si>
  <si>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</si>
  <si>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</si>
  <si>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</si>
  <si>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</si>
  <si>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</si>
  <si>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</si>
  <si>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</si>
  <si>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</si>
  <si>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</si>
  <si>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</si>
  <si>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</si>
  <si>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</si>
  <si>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</si>
  <si>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</si>
  <si>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</si>
  <si>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</si>
  <si>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</si>
  <si>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</si>
  <si>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</si>
  <si>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</si>
  <si>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</si>
  <si>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</si>
  <si>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</si>
  <si>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</si>
  <si>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</si>
  <si>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</si>
  <si>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</si>
  <si>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</si>
  <si>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</si>
  <si>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</si>
  <si>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</si>
  <si>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</si>
  <si>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</si>
  <si>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</si>
  <si>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</si>
  <si>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</si>
  <si>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</si>
  <si>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</si>
  <si>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</si>
  <si>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</si>
  <si>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</si>
  <si>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</si>
  <si>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</si>
  <si>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</si>
  <si>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</si>
  <si>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</si>
  <si>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</si>
  <si>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</si>
  <si>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</si>
  <si>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</si>
  <si>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</si>
  <si>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</si>
  <si>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</si>
  <si>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</si>
  <si>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</si>
  <si>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</si>
  <si>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</si>
  <si>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</si>
  <si>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</si>
  <si>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</si>
  <si>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</si>
  <si>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</si>
  <si>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</si>
  <si>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</si>
  <si>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</si>
  <si>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</si>
  <si>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</si>
  <si>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</si>
  <si>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</si>
  <si>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</si>
  <si>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</si>
  <si>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</si>
  <si>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</si>
  <si>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</si>
  <si>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</si>
  <si>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</si>
  <si>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</si>
  <si>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</si>
  <si>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</si>
  <si>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</si>
  <si>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</si>
  <si>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</si>
  <si>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</si>
  <si>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</si>
  <si>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</si>
  <si>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</si>
  <si>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</si>
  <si>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</si>
  <si>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</si>
  <si>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</si>
  <si>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</si>
  <si>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</si>
  <si>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</si>
  <si>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</si>
  <si>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</si>
  <si>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</si>
  <si>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</si>
  <si>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</si>
  <si>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</si>
  <si>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</si>
  <si>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</si>
  <si>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</si>
  <si>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</si>
  <si>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</si>
  <si>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</si>
  <si>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</si>
  <si>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</si>
  <si>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</si>
  <si>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</si>
  <si>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</si>
  <si>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</si>
  <si>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</si>
  <si>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</si>
  <si>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</si>
  <si>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</si>
  <si>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</si>
  <si>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</si>
  <si>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</si>
  <si>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</si>
  <si>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</si>
  <si>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</si>
  <si>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</si>
  <si>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</si>
  <si>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</si>
  <si>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</si>
  <si>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</si>
  <si>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</si>
  <si>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</si>
  <si>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</si>
  <si>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</si>
  <si>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</si>
  <si>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</si>
  <si>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</si>
  <si>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</si>
  <si>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</si>
  <si>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</si>
  <si>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</si>
  <si>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</si>
  <si>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</si>
  <si>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</si>
  <si>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</si>
  <si>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</si>
  <si>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</si>
  <si>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</si>
  <si>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</si>
  <si>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</si>
  <si>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</si>
  <si>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</si>
  <si>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</si>
  <si>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</si>
  <si>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</si>
  <si>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</si>
  <si>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</si>
  <si>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</si>
  <si>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</si>
  <si>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</si>
  <si>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</si>
  <si>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</si>
  <si>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</si>
  <si>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</si>
  <si>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</si>
  <si>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</si>
  <si>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</si>
  <si>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</si>
  <si>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</si>
  <si>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</si>
  <si>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</si>
  <si>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</si>
  <si>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</si>
  <si>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</si>
  <si>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</si>
  <si>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</si>
  <si>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</si>
  <si>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</si>
  <si>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</si>
  <si>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</si>
  <si>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</si>
  <si>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</si>
  <si>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</si>
  <si>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</si>
  <si>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</si>
  <si>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</si>
  <si>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</si>
  <si>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</si>
  <si>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</si>
  <si>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</si>
  <si>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</si>
  <si>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</si>
  <si>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</si>
  <si>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</si>
  <si>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</si>
  <si>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</si>
  <si>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</si>
  <si>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</si>
  <si>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</si>
  <si>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</si>
  <si>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</si>
  <si>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</si>
  <si>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</si>
  <si>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</si>
  <si>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</si>
  <si>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</si>
  <si>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</si>
  <si>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</si>
  <si>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</si>
  <si>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</si>
  <si>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</si>
  <si>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</si>
  <si>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</si>
  <si>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</si>
  <si>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</si>
  <si>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</si>
  <si>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</si>
  <si>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</si>
  <si>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</si>
  <si>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</si>
  <si>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</si>
  <si>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</si>
  <si>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</si>
  <si>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</si>
  <si>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</si>
  <si>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</si>
  <si>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</si>
  <si>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</si>
  <si>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</si>
  <si>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</si>
  <si>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</si>
  <si>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</si>
  <si>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</si>
  <si>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</si>
  <si>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</si>
  <si>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</si>
  <si>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</si>
  <si>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</si>
  <si>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</si>
  <si>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</si>
  <si>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</si>
  <si>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</si>
  <si>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</si>
  <si>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</si>
  <si>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</si>
  <si>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</si>
  <si>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</si>
  <si>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</si>
  <si>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</si>
  <si>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</si>
  <si>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</si>
  <si>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</si>
  <si>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</si>
  <si>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</si>
  <si>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</si>
  <si>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</si>
  <si>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</si>
  <si>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</si>
  <si>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</si>
  <si>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</si>
  <si>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</si>
  <si>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</si>
  <si>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</si>
  <si>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</si>
  <si>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</si>
  <si>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</si>
  <si>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</si>
  <si>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</si>
  <si>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</si>
  <si>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</si>
  <si>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</si>
  <si>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</si>
  <si>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</si>
  <si>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</si>
  <si>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</si>
  <si>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</si>
  <si>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</si>
  <si>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</si>
  <si>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</si>
  <si>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</si>
  <si>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</si>
  <si>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</si>
  <si>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</si>
  <si>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</si>
  <si>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</si>
  <si>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</si>
  <si>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</si>
  <si>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</si>
  <si>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</si>
  <si>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</si>
  <si>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</si>
  <si>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</si>
  <si>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</si>
  <si>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</si>
  <si>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</si>
  <si>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</si>
  <si>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</si>
  <si>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</si>
  <si>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</si>
  <si>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</si>
  <si>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</si>
  <si>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</si>
  <si>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</si>
  <si>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</si>
  <si>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</si>
  <si>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</si>
  <si>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</si>
  <si>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</si>
  <si>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</si>
  <si>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</si>
  <si>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</si>
  <si>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</si>
  <si>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</si>
  <si>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</si>
  <si>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</si>
  <si>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</si>
  <si>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</si>
  <si>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</si>
  <si>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</si>
  <si>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</si>
  <si>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</si>
  <si>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</si>
  <si>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</si>
  <si>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</si>
  <si>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</si>
  <si>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</si>
  <si>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</si>
  <si>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</si>
  <si>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</si>
  <si>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</si>
  <si>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</si>
  <si>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</si>
  <si>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</si>
  <si>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</si>
  <si>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</si>
  <si>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</si>
  <si>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</si>
  <si>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</si>
  <si>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</si>
  <si>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</si>
  <si>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</si>
  <si>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</si>
  <si>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</si>
  <si>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</si>
  <si>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</si>
  <si>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</si>
  <si>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</si>
  <si>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</si>
  <si>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</si>
  <si>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</si>
  <si>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</si>
  <si>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</si>
  <si>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</si>
  <si>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</si>
  <si>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</si>
  <si>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</si>
  <si>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</si>
  <si>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</si>
  <si>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</si>
  <si>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</si>
  <si>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</si>
  <si>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</si>
  <si>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</si>
  <si>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</si>
  <si>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</si>
  <si>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</si>
  <si>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</si>
  <si>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</si>
  <si>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</si>
  <si>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</si>
  <si>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</si>
  <si>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</si>
  <si>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</si>
  <si>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</si>
  <si>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</si>
  <si>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</si>
  <si>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</si>
  <si>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</si>
  <si>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</si>
  <si>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</si>
  <si>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</si>
  <si>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</si>
  <si>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</si>
  <si>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</si>
  <si>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</si>
  <si>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</si>
  <si>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</si>
  <si>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</si>
  <si>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</si>
  <si>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</si>
  <si>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</si>
  <si>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</si>
  <si>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</si>
  <si>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</si>
  <si>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</si>
  <si>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</si>
  <si>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</si>
  <si>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</si>
  <si>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</si>
  <si>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</si>
  <si>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</si>
  <si>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</si>
  <si>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</si>
  <si>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</si>
  <si>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</si>
  <si>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</si>
  <si>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</si>
  <si>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</si>
  <si>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</si>
  <si>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</si>
  <si>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</si>
  <si>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</si>
  <si>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</si>
  <si>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</si>
  <si>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</si>
  <si>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</si>
  <si>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</si>
  <si>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</si>
  <si>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</si>
  <si>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</si>
  <si>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</si>
  <si>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</si>
  <si>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</si>
  <si>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</si>
  <si>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</si>
  <si>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</si>
  <si>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</si>
  <si>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</si>
  <si>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</si>
  <si>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</si>
  <si>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</si>
  <si>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</si>
  <si>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</si>
  <si>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</si>
  <si>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</si>
  <si>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</si>
  <si>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</si>
  <si>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</si>
  <si>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</si>
  <si>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</si>
  <si>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</si>
  <si>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</si>
  <si>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</si>
  <si>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</si>
  <si>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</si>
  <si>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</si>
  <si>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</si>
  <si>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</si>
  <si>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</si>
  <si>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</si>
  <si>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</si>
  <si>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</si>
  <si>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</si>
  <si>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</si>
  <si>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</si>
  <si>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</si>
  <si>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</si>
  <si>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</si>
  <si>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</si>
  <si>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</si>
  <si>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</si>
  <si>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</si>
  <si>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</si>
  <si>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</si>
  <si>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</si>
  <si>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</si>
  <si>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</si>
  <si>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</si>
  <si>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</si>
  <si>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</si>
  <si>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</si>
  <si>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</si>
  <si>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</si>
  <si>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</si>
  <si>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</si>
  <si>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</si>
  <si>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</si>
  <si>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</si>
  <si>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</si>
  <si>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</si>
  <si>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</si>
  <si>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</si>
  <si>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</si>
  <si>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</si>
  <si>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</si>
  <si>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</si>
  <si>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</si>
  <si>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</si>
  <si>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</si>
  <si>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</si>
  <si>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</si>
  <si>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</si>
  <si>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</si>
  <si>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</si>
  <si>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</si>
  <si>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</si>
  <si>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</si>
  <si>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</si>
  <si>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</si>
  <si>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</si>
  <si>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</si>
  <si>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</si>
  <si>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</si>
  <si>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</si>
  <si>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</si>
  <si>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</si>
  <si>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</si>
  <si>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</si>
  <si>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</si>
  <si>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</si>
  <si>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</si>
  <si>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</si>
  <si>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</si>
  <si>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</si>
  <si>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</si>
  <si>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</si>
  <si>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</si>
  <si>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</si>
  <si>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</si>
  <si>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</si>
  <si>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</si>
  <si>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</si>
  <si>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</si>
  <si>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</si>
  <si>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</si>
  <si>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</si>
  <si>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</si>
  <si>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</si>
  <si>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</si>
  <si>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</si>
  <si>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</si>
  <si>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</si>
  <si>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</si>
  <si>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</si>
  <si>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</si>
  <si>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</si>
  <si>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</si>
  <si>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</si>
  <si>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</si>
  <si>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</si>
  <si>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</si>
  <si>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</si>
  <si>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</si>
  <si>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</si>
  <si>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</si>
  <si>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</si>
  <si>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</si>
  <si>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</si>
  <si>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</si>
  <si>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</si>
  <si>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</si>
  <si>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</si>
  <si>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</si>
  <si>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</si>
  <si>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</si>
  <si>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</si>
  <si>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</si>
  <si>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</si>
  <si>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</si>
  <si>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</si>
  <si>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</si>
  <si>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</si>
  <si>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</si>
  <si>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</si>
  <si>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</si>
  <si>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</si>
  <si>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</si>
  <si>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</si>
  <si>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</si>
  <si>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</si>
  <si>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</si>
  <si>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</si>
  <si>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</si>
  <si>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</si>
  <si>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</si>
  <si>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</si>
  <si>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</si>
  <si>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</si>
  <si>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</si>
  <si>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</si>
  <si>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</si>
  <si>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</si>
  <si>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</si>
  <si>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</si>
  <si>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</si>
  <si>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</si>
  <si>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</si>
  <si>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</si>
  <si>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</si>
  <si>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</si>
  <si>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</si>
  <si>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</si>
  <si>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</si>
  <si>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</si>
  <si>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</si>
  <si>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</si>
  <si>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</si>
  <si>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</si>
  <si>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</si>
  <si>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</si>
  <si>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</si>
  <si>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</si>
  <si>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</si>
  <si>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</si>
  <si>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</si>
  <si>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</si>
  <si>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</si>
  <si>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</si>
  <si>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</si>
  <si>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</si>
  <si>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</si>
  <si>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</si>
  <si>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</si>
  <si>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</si>
  <si>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</si>
  <si>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</si>
  <si>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</si>
  <si>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</si>
  <si>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</si>
  <si>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</si>
  <si>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</si>
  <si>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</si>
  <si>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</si>
  <si>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</si>
  <si>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</si>
  <si>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</si>
  <si>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</si>
  <si>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</si>
  <si>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</si>
  <si>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</si>
  <si>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</si>
  <si>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</si>
  <si>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</si>
  <si>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</si>
  <si>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</si>
  <si>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</si>
  <si>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</si>
  <si>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</si>
  <si>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</si>
  <si>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</si>
  <si>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</si>
  <si>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</si>
  <si>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</si>
  <si>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</si>
  <si>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</si>
  <si>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</si>
  <si>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</si>
  <si>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</si>
  <si>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</si>
  <si>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</si>
  <si>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</si>
  <si>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</si>
  <si>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</si>
  <si>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</si>
  <si>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</si>
  <si>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</si>
  <si>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</si>
  <si>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</si>
  <si>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</si>
  <si>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</si>
  <si>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</si>
  <si>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</si>
  <si>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</si>
  <si>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</si>
  <si>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</si>
  <si>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</si>
  <si>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</si>
  <si>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</si>
  <si>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</si>
  <si>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</si>
  <si>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</si>
  <si>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</si>
  <si>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</si>
  <si>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</si>
  <si>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</si>
  <si>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</si>
  <si>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</si>
  <si>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</si>
  <si>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</si>
  <si>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</si>
  <si>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</si>
  <si>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</si>
  <si>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</si>
  <si>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</si>
  <si>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</si>
  <si>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</si>
  <si>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</si>
  <si>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</si>
  <si>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</si>
  <si>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</si>
  <si>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</si>
  <si>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</si>
  <si>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</si>
  <si>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</si>
  <si>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</si>
  <si>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</si>
  <si>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</si>
  <si>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</si>
  <si>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</si>
  <si>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</si>
  <si>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</si>
  <si>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</si>
  <si>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</si>
  <si>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</si>
  <si>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</si>
  <si>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</si>
  <si>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</si>
  <si>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</si>
  <si>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</si>
  <si>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</si>
  <si>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</si>
  <si>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</si>
  <si>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</si>
  <si>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</si>
  <si>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</si>
  <si>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</si>
  <si>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</si>
  <si>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</si>
  <si>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</si>
  <si>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</si>
  <si>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</si>
  <si>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</si>
  <si>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</si>
  <si>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</si>
  <si>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</si>
  <si>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</si>
  <si>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</si>
  <si>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</si>
  <si>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</si>
  <si>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</si>
  <si>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</si>
  <si>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</si>
  <si>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</si>
  <si>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</si>
  <si>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</si>
  <si>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</si>
  <si>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</si>
  <si>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</si>
  <si>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</si>
  <si>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</si>
  <si>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</si>
  <si>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</si>
  <si>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</si>
  <si>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</si>
  <si>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</si>
  <si>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</si>
  <si>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</si>
  <si>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</si>
  <si>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</si>
  <si>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</si>
  <si>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</si>
  <si>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</si>
  <si>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</si>
  <si>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</si>
  <si>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</si>
  <si>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</si>
  <si>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</si>
  <si>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</si>
  <si>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</si>
  <si>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</si>
  <si>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</si>
  <si>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</si>
  <si>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</si>
  <si>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</si>
  <si>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</si>
  <si>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</si>
  <si>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</si>
  <si>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</si>
  <si>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</si>
  <si>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</si>
  <si>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</si>
  <si>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</si>
  <si>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</si>
  <si>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</si>
  <si>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</si>
  <si>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</si>
  <si>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</si>
  <si>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</si>
  <si>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</si>
  <si>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</si>
  <si>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</si>
  <si>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</si>
  <si>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</si>
  <si>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</si>
  <si>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</si>
  <si>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</si>
  <si>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</si>
  <si>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</si>
  <si>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</si>
  <si>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</si>
  <si>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</si>
  <si>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</si>
  <si>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</si>
  <si>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</si>
  <si>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</si>
  <si>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</si>
  <si>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</si>
  <si>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</si>
  <si>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</si>
  <si>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</si>
  <si>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</si>
  <si>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</si>
  <si>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</si>
  <si>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</si>
  <si>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</si>
  <si>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</si>
  <si>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</si>
  <si>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</si>
  <si>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</si>
  <si>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</si>
  <si>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</si>
  <si>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</si>
  <si>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</si>
  <si>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</si>
  <si>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</si>
  <si>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</si>
  <si>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</si>
  <si>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</si>
  <si>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</si>
  <si>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</si>
  <si>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</si>
  <si>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</si>
  <si>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</si>
  <si>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</si>
  <si>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</si>
  <si>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</si>
  <si>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</si>
  <si>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</si>
  <si>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</si>
  <si>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</si>
  <si>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</si>
  <si>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</si>
  <si>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</si>
  <si>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</si>
  <si>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</si>
  <si>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</si>
  <si>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</si>
  <si>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</si>
  <si>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</si>
  <si>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</si>
  <si>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</si>
  <si>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</si>
  <si>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</si>
  <si>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</si>
  <si>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</si>
  <si>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</si>
  <si>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</si>
  <si>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</si>
  <si>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</si>
  <si>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</si>
  <si>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</si>
  <si>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</si>
  <si>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</si>
  <si>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</si>
  <si>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</si>
  <si>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</si>
  <si>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</si>
  <si>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</si>
  <si>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</si>
  <si>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</si>
  <si>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</si>
  <si>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</si>
  <si>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</si>
  <si>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</si>
  <si>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</si>
  <si>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</si>
  <si>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</si>
  <si>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</si>
  <si>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</si>
  <si>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</si>
  <si>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</si>
  <si>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</si>
  <si>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</si>
  <si>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</si>
  <si>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</si>
  <si>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</si>
  <si>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</si>
  <si>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</si>
  <si>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</si>
  <si>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</si>
  <si>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</si>
  <si>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</si>
  <si>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</si>
  <si>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</si>
  <si>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</si>
  <si>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</si>
  <si>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</si>
  <si>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</si>
  <si>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</si>
  <si>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</si>
  <si>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</si>
  <si>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</si>
  <si>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</si>
  <si>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</si>
  <si>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</si>
  <si>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</si>
  <si>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</si>
  <si>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</si>
  <si>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</si>
  <si>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</si>
  <si>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</si>
  <si>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</si>
  <si>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</si>
  <si>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</si>
  <si>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</si>
  <si>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</si>
  <si>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</si>
  <si>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</si>
  <si>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</si>
  <si>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</si>
  <si>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</si>
  <si>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</si>
  <si>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</si>
  <si>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</si>
  <si>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</si>
  <si>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</si>
  <si>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</si>
  <si>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</si>
  <si>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</si>
  <si>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</si>
  <si>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</si>
  <si>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</si>
  <si>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</si>
  <si>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</si>
  <si>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</si>
  <si>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</si>
  <si>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</si>
  <si>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</si>
  <si>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</si>
  <si>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</si>
  <si>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</si>
  <si>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</si>
  <si>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</si>
  <si>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</si>
  <si>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</si>
  <si>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</si>
  <si>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</si>
  <si>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</si>
  <si>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</si>
  <si>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</si>
  <si>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</si>
  <si>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</si>
  <si>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</si>
  <si>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</si>
  <si>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</si>
  <si>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</si>
  <si>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</si>
  <si>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</si>
  <si>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</si>
  <si>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</si>
  <si>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</si>
  <si>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</si>
  <si>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</si>
  <si>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</si>
  <si>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</si>
  <si>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</si>
  <si>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</si>
  <si>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</si>
  <si>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</si>
  <si>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</si>
  <si>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</si>
  <si>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</si>
  <si>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</si>
  <si>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</si>
  <si>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</si>
  <si>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</si>
  <si>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</si>
  <si>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</si>
  <si>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</si>
  <si>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</si>
  <si>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</si>
  <si>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</si>
  <si>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</si>
  <si>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</si>
  <si>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</si>
  <si>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</si>
  <si>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</si>
  <si>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</si>
  <si>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</si>
  <si>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</si>
  <si>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</si>
  <si>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</si>
  <si>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</si>
  <si>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</si>
  <si>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</si>
  <si>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</si>
  <si>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</si>
  <si>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</si>
  <si>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</si>
  <si>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</si>
  <si>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</si>
  <si>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</si>
  <si>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</si>
  <si>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</si>
  <si>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</si>
  <si>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</si>
  <si>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</si>
  <si>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</si>
  <si>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</si>
  <si>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</si>
  <si>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</si>
  <si>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</si>
  <si>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</si>
  <si>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</si>
  <si>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</si>
  <si>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</si>
  <si>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</si>
  <si>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</si>
  <si>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</si>
  <si>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</si>
  <si>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</si>
  <si>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</si>
  <si>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</si>
  <si>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</si>
  <si>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</si>
  <si>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</si>
  <si>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</si>
  <si>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</si>
  <si>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</si>
  <si>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</si>
  <si>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</si>
  <si>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</si>
  <si>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</si>
  <si>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</si>
  <si>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</si>
  <si>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</si>
  <si>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</si>
  <si>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</si>
  <si>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</si>
  <si>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</si>
  <si>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</si>
  <si>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</si>
  <si>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</si>
  <si>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</si>
  <si>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</si>
  <si>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</si>
  <si>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</si>
  <si>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</si>
  <si>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</si>
  <si>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</si>
  <si>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</si>
  <si>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</si>
  <si>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</si>
  <si>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</si>
  <si>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</si>
  <si>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</si>
  <si>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</si>
  <si>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</si>
  <si>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</si>
  <si>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</si>
  <si>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</si>
  <si>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</si>
  <si>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</si>
  <si>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</si>
  <si>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</si>
  <si>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</si>
  <si>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</si>
  <si>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</si>
  <si>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</si>
  <si>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</si>
  <si>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</si>
  <si>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</si>
  <si>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</si>
  <si>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</si>
  <si>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</si>
  <si>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</si>
  <si>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</si>
  <si>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</si>
  <si>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</si>
  <si>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</si>
  <si>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</si>
  <si>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</si>
  <si>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</si>
  <si>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</si>
  <si>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</si>
  <si>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</si>
  <si>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</si>
  <si>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</si>
  <si>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</si>
  <si>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</si>
  <si>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</si>
  <si>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</si>
  <si>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</si>
  <si>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</si>
  <si>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</si>
  <si>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</si>
  <si>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</si>
  <si>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</si>
  <si>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</si>
  <si>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</si>
  <si>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</si>
  <si>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</si>
  <si>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</si>
  <si>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</si>
  <si>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</si>
  <si>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</si>
  <si>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</si>
  <si>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</si>
  <si>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</si>
  <si>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</si>
  <si>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</si>
  <si>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</si>
  <si>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</si>
  <si>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</si>
  <si>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</si>
  <si>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</si>
  <si>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</si>
  <si>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</si>
  <si>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</si>
  <si>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</si>
  <si>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</si>
  <si>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</si>
  <si>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</si>
  <si>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</si>
  <si>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</si>
  <si>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</si>
  <si>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</si>
  <si>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</si>
  <si>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</si>
  <si>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</si>
  <si>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</si>
  <si>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</si>
  <si>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</si>
  <si>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</si>
  <si>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</si>
  <si>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</si>
  <si>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</si>
  <si>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</si>
  <si>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</si>
  <si>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</si>
  <si>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</si>
  <si>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</si>
  <si>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</si>
  <si>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</si>
  <si>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</si>
  <si>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</si>
  <si>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</si>
  <si>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</si>
  <si>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</si>
  <si>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</si>
  <si>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</si>
  <si>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</si>
  <si>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</si>
  <si>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</si>
  <si>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</si>
  <si>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</si>
  <si>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</si>
  <si>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</si>
  <si>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</si>
  <si>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</si>
  <si>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</si>
  <si>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</si>
  <si>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</si>
  <si>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</si>
  <si>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</si>
  <si>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</si>
  <si>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</si>
  <si>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</si>
  <si>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</si>
  <si>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</si>
  <si>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</si>
  <si>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</si>
  <si>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</si>
  <si>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</si>
  <si>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</si>
  <si>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</si>
  <si>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</si>
  <si>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</si>
  <si>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</si>
  <si>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</si>
  <si>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</si>
  <si>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</si>
  <si>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</si>
  <si>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</si>
  <si>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</si>
  <si>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</si>
  <si>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</si>
  <si>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</si>
  <si>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</si>
  <si>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</si>
  <si>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</si>
  <si>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</si>
  <si>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</si>
  <si>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</si>
  <si>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</si>
  <si>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</si>
  <si>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</si>
  <si>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</si>
  <si>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</si>
  <si>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</si>
  <si>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</si>
  <si>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</si>
  <si>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</si>
  <si>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</si>
  <si>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</si>
  <si>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</si>
  <si>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</si>
  <si>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</si>
  <si>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</si>
  <si>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</si>
  <si>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</si>
  <si>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</si>
  <si>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</si>
  <si>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</si>
  <si>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</si>
  <si>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</si>
  <si>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</si>
  <si>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</si>
  <si>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</si>
  <si>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</si>
  <si>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</si>
  <si>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</si>
  <si>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</si>
  <si>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</si>
  <si>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</si>
  <si>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</si>
  <si>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</si>
  <si>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</si>
  <si>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</si>
  <si>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</si>
  <si>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</si>
  <si>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</si>
  <si>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</si>
  <si>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</si>
  <si>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</si>
  <si>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</si>
  <si>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</si>
  <si>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</si>
  <si>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</si>
  <si>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</si>
  <si>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</si>
  <si>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</si>
  <si>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</si>
  <si>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</si>
  <si>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</si>
  <si>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</si>
  <si>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</si>
  <si>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</si>
  <si>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</si>
  <si>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</si>
  <si>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</si>
  <si>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</si>
  <si>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</si>
  <si>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</si>
  <si>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</si>
  <si>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</si>
  <si>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</si>
  <si>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</si>
  <si>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</si>
  <si>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</si>
  <si>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</si>
  <si>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</si>
  <si>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</si>
  <si>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</si>
  <si>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</si>
  <si>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</si>
  <si>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</si>
  <si>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</si>
  <si>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</si>
  <si>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</si>
  <si>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</si>
  <si>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</si>
  <si>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</si>
  <si>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</si>
  <si>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</si>
  <si>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</si>
  <si>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</si>
  <si>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</si>
  <si>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</si>
  <si>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</si>
  <si>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</si>
  <si>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</si>
  <si>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</si>
  <si>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</si>
  <si>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</si>
  <si>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</si>
  <si>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</si>
  <si>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</si>
  <si>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</si>
  <si>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</si>
  <si>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</si>
  <si>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</si>
  <si>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</si>
  <si>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</si>
  <si>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</si>
  <si>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</si>
  <si>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</si>
  <si>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</si>
  <si>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</si>
  <si>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</si>
  <si>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</si>
  <si>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</si>
  <si>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</si>
  <si>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</si>
  <si>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</si>
  <si>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</si>
  <si>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</si>
  <si>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</si>
  <si>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</si>
  <si>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</si>
  <si>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</si>
  <si>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</si>
  <si>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</si>
  <si>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</si>
  <si>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</si>
  <si>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</si>
  <si>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</si>
  <si>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</si>
  <si>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</si>
  <si>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</si>
  <si>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</si>
  <si>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</si>
  <si>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</si>
  <si>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</si>
  <si>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</si>
  <si>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</si>
  <si>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</si>
  <si>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</si>
  <si>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</si>
  <si>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</si>
  <si>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</si>
  <si>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</si>
  <si>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</si>
  <si>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</si>
  <si>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</si>
  <si>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</si>
  <si>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</si>
  <si>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</si>
  <si>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</si>
  <si>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</si>
  <si>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</si>
  <si>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</si>
  <si>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</si>
  <si>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</si>
  <si>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</si>
  <si>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</si>
  <si>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</si>
  <si>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</si>
  <si>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</si>
  <si>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</si>
  <si>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</si>
  <si>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</si>
  <si>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</si>
  <si>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</si>
  <si>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</si>
  <si>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</si>
  <si>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</si>
  <si>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</si>
  <si>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</si>
  <si>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</si>
  <si>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</si>
  <si>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</si>
  <si>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</si>
  <si>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</si>
  <si>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</si>
  <si>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</si>
  <si>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</si>
  <si>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</si>
  <si>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</si>
  <si>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</si>
  <si>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</si>
  <si>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</si>
  <si>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</si>
  <si>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</si>
  <si>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</si>
  <si>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</si>
  <si>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</si>
  <si>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</si>
  <si>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</si>
  <si>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</si>
  <si>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</si>
  <si>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</si>
  <si>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</si>
  <si>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</si>
  <si>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</si>
  <si>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</si>
  <si>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</si>
  <si>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</si>
  <si>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</si>
  <si>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</si>
  <si>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</si>
  <si>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</si>
  <si>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</si>
  <si>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</si>
  <si>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</si>
  <si>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</si>
  <si>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</si>
  <si>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</si>
  <si>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</si>
  <si>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</si>
  <si>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</si>
  <si>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</si>
  <si>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</si>
  <si>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</si>
  <si>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</si>
  <si>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</si>
  <si>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</si>
  <si>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</si>
  <si>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</si>
  <si>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</si>
  <si>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</si>
  <si>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</si>
  <si>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</si>
  <si>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</si>
  <si>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</si>
  <si>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</si>
  <si>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</si>
  <si>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</si>
  <si>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</si>
  <si>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</si>
  <si>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</si>
  <si>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</si>
  <si>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</si>
  <si>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</si>
  <si>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</si>
  <si>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</si>
  <si>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</si>
  <si>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</si>
  <si>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</si>
  <si>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</si>
  <si>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</si>
  <si>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</si>
  <si>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</si>
  <si>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</si>
  <si>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</si>
  <si>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</si>
  <si>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</si>
  <si>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</si>
  <si>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</si>
  <si>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</si>
  <si>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</si>
  <si>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</si>
  <si>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</si>
  <si>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</si>
  <si>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</si>
  <si>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</si>
  <si>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</si>
  <si>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</si>
  <si>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</si>
  <si>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</si>
  <si>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</si>
  <si>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</si>
  <si>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</si>
  <si>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</si>
  <si>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</si>
  <si>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</si>
  <si>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</si>
  <si>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</si>
  <si>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</si>
  <si>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</si>
  <si>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</si>
  <si>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</si>
  <si>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</si>
  <si>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</si>
  <si>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</si>
  <si>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</si>
  <si>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</si>
  <si>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</si>
  <si>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</si>
  <si>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</si>
  <si>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</si>
  <si>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</si>
  <si>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</si>
  <si>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</si>
  <si>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</si>
  <si>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</si>
  <si>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</si>
  <si>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</si>
  <si>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</si>
  <si>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</si>
  <si>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</si>
  <si>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</si>
  <si>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</si>
  <si>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</si>
  <si>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</si>
  <si>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</si>
  <si>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</si>
  <si>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</si>
  <si>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</si>
  <si>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</si>
  <si>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</si>
  <si>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</si>
  <si>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</si>
  <si>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</si>
  <si>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</si>
  <si>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</si>
  <si>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</si>
  <si>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</si>
  <si>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</si>
  <si>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</si>
  <si>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</si>
  <si>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</si>
  <si>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</si>
  <si>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</si>
  <si>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</si>
  <si>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</si>
  <si>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</si>
  <si>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</si>
  <si>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</si>
  <si>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</si>
  <si>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</si>
  <si>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</si>
  <si>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</si>
  <si>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</si>
  <si>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</si>
  <si>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</si>
  <si>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</si>
  <si>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</si>
  <si>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</si>
  <si>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</si>
  <si>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</si>
  <si>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</si>
  <si>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</si>
  <si>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</si>
  <si>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</si>
  <si>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</si>
  <si>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</si>
  <si>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</si>
  <si>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</si>
  <si>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</si>
  <si>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</si>
  <si>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</si>
  <si>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</si>
  <si>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</si>
  <si>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</si>
  <si>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</si>
  <si>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</si>
  <si>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</si>
  <si>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</si>
  <si>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</si>
  <si>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</si>
  <si>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</si>
  <si>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</si>
  <si>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</si>
  <si>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</si>
  <si>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</si>
  <si>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</si>
  <si>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</si>
  <si>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</si>
  <si>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</si>
  <si>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</si>
  <si>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</si>
  <si>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</si>
  <si>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</si>
  <si>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</si>
  <si>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</si>
  <si>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</si>
  <si>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</si>
  <si>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</si>
  <si>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</si>
  <si>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</si>
  <si>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</si>
  <si>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</si>
  <si>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</si>
  <si>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</si>
  <si>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</si>
  <si>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</si>
  <si>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</si>
  <si>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</si>
  <si>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</si>
  <si>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</si>
  <si>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</si>
  <si>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</si>
  <si>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</si>
  <si>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</si>
  <si>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</si>
  <si>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</si>
  <si>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</si>
  <si>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</si>
  <si>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</si>
  <si>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</si>
  <si>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</si>
  <si>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</si>
  <si>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</si>
  <si>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</si>
  <si>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</si>
  <si>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</si>
  <si>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</si>
  <si>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</si>
  <si>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</si>
  <si>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</si>
  <si>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</si>
  <si>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</si>
  <si>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</si>
  <si>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</si>
  <si>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</si>
  <si>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</si>
  <si>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</si>
  <si>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</si>
  <si>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</si>
  <si>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</si>
  <si>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</si>
  <si>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</si>
  <si>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</si>
  <si>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</si>
  <si>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</si>
  <si>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</si>
  <si>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</si>
  <si>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</si>
  <si>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</si>
  <si>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</si>
  <si>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</si>
  <si>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</si>
  <si>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</si>
  <si>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</si>
  <si>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</si>
  <si>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</si>
  <si>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</si>
  <si>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</si>
  <si>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</si>
  <si>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</si>
  <si>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</si>
  <si>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</si>
  <si>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</si>
  <si>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</si>
  <si>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</si>
  <si>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</si>
  <si>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</si>
  <si>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</si>
  <si>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</si>
  <si>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</si>
  <si>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</si>
  <si>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</si>
  <si>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</si>
  <si>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</si>
  <si>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</si>
  <si>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</si>
  <si>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</si>
  <si>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</si>
  <si>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</si>
  <si>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</si>
  <si>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</si>
  <si>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</si>
  <si>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</si>
  <si>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</si>
  <si>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</si>
  <si>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</si>
  <si>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</si>
  <si>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</si>
  <si>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</si>
  <si>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</si>
  <si>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</si>
  <si>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</si>
  <si>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</si>
  <si>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</si>
  <si>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</si>
  <si>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</si>
  <si>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</si>
  <si>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</si>
  <si>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</si>
  <si>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</si>
  <si>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</si>
  <si>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</si>
  <si>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</si>
  <si>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</si>
  <si>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</si>
  <si>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</si>
  <si>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</si>
  <si>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</si>
  <si>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</si>
  <si>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</si>
  <si>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</si>
  <si>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</si>
  <si>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</si>
  <si>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</si>
  <si>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</si>
  <si>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</si>
  <si>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</si>
  <si>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</si>
  <si>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</si>
  <si>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</si>
  <si>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</si>
  <si>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</si>
  <si>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</si>
  <si>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</si>
  <si>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</si>
  <si>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</si>
  <si>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</si>
  <si>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</si>
  <si>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</si>
  <si>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</si>
  <si>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</si>
  <si>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</si>
  <si>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</si>
  <si>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</si>
  <si>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</si>
  <si>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</si>
  <si>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</si>
  <si>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</si>
  <si>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</si>
  <si>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</si>
  <si>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</si>
  <si>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</si>
  <si>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</si>
  <si>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</si>
  <si>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</si>
  <si>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</si>
  <si>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</si>
  <si>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</si>
  <si>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</si>
  <si>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</si>
  <si>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</si>
  <si>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</si>
  <si>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</si>
  <si>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</si>
  <si>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</si>
  <si>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</si>
  <si>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</si>
  <si>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</si>
  <si>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</si>
  <si>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</si>
  <si>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</si>
  <si>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</si>
  <si>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</si>
  <si>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</si>
  <si>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</si>
  <si>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</si>
  <si>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</si>
  <si>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</si>
  <si>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</si>
  <si>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</si>
  <si>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</si>
  <si>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</si>
  <si>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</si>
  <si>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</si>
  <si>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</si>
  <si>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</si>
  <si>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</si>
  <si>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</si>
  <si>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</si>
  <si>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</si>
  <si>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</si>
  <si>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</si>
  <si>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</si>
  <si>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</si>
  <si>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</si>
  <si>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</si>
  <si>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</si>
  <si>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</si>
  <si>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</si>
  <si>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</si>
  <si>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</si>
  <si>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</si>
  <si>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</si>
  <si>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</si>
  <si>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</si>
  <si>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</si>
  <si>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</si>
  <si>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</si>
  <si>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</si>
  <si>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</si>
  <si>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</si>
  <si>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</si>
  <si>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</si>
  <si>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</si>
  <si>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</si>
  <si>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</si>
  <si>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</si>
  <si>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</si>
  <si>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</si>
  <si>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</si>
  <si>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</si>
  <si>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</si>
  <si>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</si>
  <si>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</si>
  <si>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</si>
  <si>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</si>
  <si>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</si>
  <si>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</si>
  <si>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</si>
  <si>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</si>
  <si>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</si>
  <si>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</si>
  <si>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</si>
  <si>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</si>
  <si>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</si>
  <si>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</si>
  <si>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</si>
  <si>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</si>
  <si>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</si>
  <si>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</si>
  <si>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</si>
  <si>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</si>
  <si>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</si>
  <si>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</si>
  <si>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</si>
  <si>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</si>
  <si>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</si>
  <si>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</si>
  <si>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</si>
  <si>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</si>
  <si>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</si>
  <si>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</si>
  <si>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</si>
  <si>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</si>
  <si>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</si>
  <si>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</si>
  <si>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</si>
  <si>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</si>
  <si>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</si>
  <si>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</si>
  <si>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</si>
  <si>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</si>
  <si>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</si>
  <si>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</si>
  <si>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</si>
  <si>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</si>
  <si>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</si>
  <si>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</si>
  <si>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</si>
  <si>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</si>
  <si>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</si>
  <si>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</si>
  <si>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</si>
  <si>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</si>
  <si>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</si>
  <si>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</si>
  <si>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</si>
  <si>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</si>
  <si>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</si>
  <si>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</si>
  <si>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</si>
  <si>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</si>
  <si>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</si>
  <si>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</si>
  <si>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</si>
  <si>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</si>
  <si>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</si>
  <si>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</si>
  <si>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</si>
  <si>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</si>
  <si>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</si>
  <si>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</si>
  <si>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</si>
  <si>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</si>
  <si>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</si>
  <si>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</si>
  <si>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</si>
  <si>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</si>
  <si>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</si>
  <si>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</si>
  <si>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</si>
  <si>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</si>
  <si>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</si>
  <si>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</si>
  <si>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</si>
  <si>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</si>
  <si>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</si>
  <si>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</si>
  <si>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</si>
  <si>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</si>
  <si>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</si>
  <si>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</si>
  <si>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</si>
  <si>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</si>
  <si>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</si>
  <si>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</si>
  <si>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</si>
  <si>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</si>
  <si>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</si>
  <si>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</si>
  <si>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</si>
  <si>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</si>
  <si>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</si>
  <si>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</si>
  <si>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</si>
  <si>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</si>
  <si>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</si>
  <si>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</si>
  <si>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</si>
  <si>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</si>
  <si>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</si>
  <si>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</si>
  <si>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</si>
  <si>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</si>
  <si>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</si>
  <si>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</si>
  <si>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</si>
  <si>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</si>
  <si>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</si>
  <si>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</si>
  <si>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</si>
  <si>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</si>
  <si>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</si>
  <si>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</si>
  <si>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</si>
  <si>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</si>
  <si>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</si>
  <si>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</si>
  <si>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</si>
  <si>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</si>
  <si>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</si>
  <si>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</si>
  <si>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</si>
  <si>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</si>
  <si>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</si>
  <si>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</si>
  <si>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</si>
  <si>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</si>
  <si>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</si>
  <si>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</si>
  <si>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</si>
  <si>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</si>
  <si>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</si>
  <si>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</si>
  <si>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</si>
  <si>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</si>
  <si>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</si>
  <si>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</si>
  <si>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</si>
  <si>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</si>
  <si>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</si>
  <si>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</si>
  <si>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</si>
  <si>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</si>
  <si>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</si>
  <si>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</si>
  <si>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</si>
  <si>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</si>
  <si>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</si>
  <si>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</si>
  <si>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</si>
  <si>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</si>
  <si>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</si>
  <si>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</si>
  <si>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</si>
  <si>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</si>
  <si>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</si>
  <si>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</si>
  <si>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</si>
  <si>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</si>
  <si>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</si>
  <si>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</si>
  <si>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</si>
  <si>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</si>
  <si>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</si>
  <si>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</si>
  <si>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</si>
  <si>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</si>
  <si>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</si>
  <si>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</si>
  <si>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</si>
  <si>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</si>
  <si>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</si>
  <si>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</si>
  <si>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</si>
  <si>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</si>
  <si>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</si>
  <si>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</si>
  <si>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</si>
  <si>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</si>
  <si>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</si>
  <si>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</si>
  <si>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</si>
  <si>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</si>
  <si>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</si>
  <si>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</si>
  <si>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</si>
  <si>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</si>
  <si>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</si>
  <si>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</si>
  <si>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</si>
  <si>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</si>
  <si>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</si>
  <si>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</si>
  <si>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</si>
  <si>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</si>
  <si>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</si>
  <si>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</si>
  <si>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</si>
  <si>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</si>
  <si>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</si>
  <si>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</si>
  <si>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</si>
  <si>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</si>
  <si>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</si>
  <si>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</si>
  <si>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</si>
  <si>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</si>
  <si>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</si>
  <si>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</si>
  <si>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</si>
  <si>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</si>
  <si>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</si>
  <si>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</si>
  <si>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</si>
  <si>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</si>
  <si>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</si>
  <si>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</si>
  <si>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</si>
  <si>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</si>
  <si>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</si>
  <si>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</si>
  <si>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</si>
  <si>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</si>
  <si>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</si>
  <si>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</si>
  <si>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</si>
  <si>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</si>
  <si>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</si>
  <si>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</si>
  <si>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</si>
  <si>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</si>
  <si>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</si>
  <si>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</si>
  <si>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</si>
  <si>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</si>
  <si>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</si>
  <si>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</si>
  <si>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</si>
  <si>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</si>
  <si>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</si>
  <si>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</si>
  <si>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</si>
  <si>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</si>
  <si>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</si>
  <si>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</si>
  <si>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</si>
  <si>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</si>
  <si>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</si>
  <si>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</si>
  <si>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</si>
  <si>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</si>
  <si>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</si>
  <si>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</si>
  <si>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</si>
  <si>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</si>
  <si>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</si>
  <si>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</si>
  <si>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</si>
  <si>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</si>
  <si>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</si>
  <si>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</si>
  <si>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</si>
  <si>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</si>
  <si>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</si>
  <si>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</si>
  <si>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</si>
  <si>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</si>
  <si>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</si>
  <si>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</si>
  <si>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</si>
  <si>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</si>
  <si>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</si>
  <si>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</si>
  <si>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</si>
  <si>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</si>
  <si>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</si>
  <si>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</si>
  <si>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</si>
  <si>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</si>
  <si>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</si>
  <si>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</si>
  <si>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</si>
  <si>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</si>
  <si>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</si>
  <si>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</si>
  <si>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</si>
  <si>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</si>
  <si>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</si>
  <si>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</si>
  <si>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</si>
  <si>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</si>
  <si>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</si>
  <si>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</si>
  <si>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</si>
  <si>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</si>
  <si>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</si>
  <si>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</si>
  <si>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</si>
  <si>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</si>
  <si>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</si>
  <si>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</si>
  <si>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</si>
  <si>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</si>
  <si>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</si>
  <si>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</si>
  <si>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</si>
  <si>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</si>
  <si>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</si>
  <si>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</si>
  <si>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</si>
  <si>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</si>
  <si>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</si>
  <si>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</si>
  <si>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</si>
  <si>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</si>
  <si>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</si>
  <si>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</si>
  <si>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</si>
  <si>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</si>
  <si>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</si>
  <si>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</si>
  <si>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</si>
  <si>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</si>
  <si>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</si>
  <si>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</si>
  <si>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</si>
  <si>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</si>
  <si>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</si>
  <si>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</si>
  <si>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</si>
  <si>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</si>
  <si>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</si>
  <si>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</si>
  <si>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</si>
  <si>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</si>
  <si>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</si>
  <si>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</si>
  <si>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</si>
  <si>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</si>
  <si>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</si>
  <si>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</si>
  <si>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</si>
  <si>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</si>
  <si>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</si>
  <si>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</si>
  <si>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</si>
  <si>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</si>
  <si>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</si>
  <si>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</si>
  <si>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</si>
  <si>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</si>
  <si>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</si>
  <si>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</si>
  <si>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</si>
  <si>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</si>
  <si>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</si>
  <si>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</si>
  <si>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</si>
  <si>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</si>
  <si>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</si>
  <si>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</si>
  <si>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</si>
  <si>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</si>
  <si>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</si>
  <si>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</si>
  <si>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</si>
  <si>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</si>
  <si>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</si>
  <si>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</si>
  <si>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</si>
  <si>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</si>
  <si>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</si>
  <si>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</si>
  <si>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</si>
  <si>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</si>
  <si>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</si>
  <si>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</si>
  <si>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</si>
  <si>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</si>
  <si>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</si>
  <si>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</si>
  <si>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</si>
  <si>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</si>
  <si>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</si>
  <si>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</si>
  <si>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</si>
  <si>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</si>
  <si>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</si>
  <si>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</si>
  <si>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</si>
  <si>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</si>
  <si>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</si>
  <si>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</si>
  <si>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</si>
  <si>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</si>
  <si>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</si>
  <si>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</si>
  <si>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</si>
  <si>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</si>
  <si>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</si>
  <si>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</si>
  <si>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</si>
  <si>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</si>
  <si>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</si>
  <si>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</si>
  <si>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</si>
  <si>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</si>
  <si>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</si>
  <si>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</si>
  <si>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</si>
  <si>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</si>
  <si>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</si>
  <si>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</si>
  <si>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</si>
  <si>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</si>
  <si>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</si>
  <si>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</si>
  <si>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</si>
  <si>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</si>
  <si>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</si>
  <si>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</si>
  <si>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</si>
  <si>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</si>
  <si>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</si>
  <si>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</si>
  <si>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</si>
  <si>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</si>
  <si>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</si>
  <si>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</si>
  <si>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</si>
  <si>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</si>
  <si>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</si>
  <si>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</si>
  <si>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</si>
  <si>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</si>
  <si>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</si>
  <si>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</si>
  <si>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</si>
  <si>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</si>
  <si>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</si>
  <si>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</si>
  <si>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</si>
  <si>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</si>
  <si>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</si>
  <si>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</si>
  <si>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</si>
  <si>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</si>
  <si>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</si>
  <si>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</si>
  <si>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</si>
  <si>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</si>
  <si>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</si>
  <si>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</si>
  <si>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</si>
  <si>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</si>
  <si>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</si>
  <si>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</si>
  <si>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</si>
  <si>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</si>
  <si>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</si>
  <si>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</si>
  <si>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</si>
  <si>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</si>
  <si>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</si>
  <si>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</si>
  <si>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</si>
  <si>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</si>
  <si>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</si>
  <si>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</si>
  <si>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</si>
  <si>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</si>
  <si>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</si>
  <si>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</si>
  <si>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</si>
  <si>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</si>
  <si>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</si>
  <si>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</si>
  <si>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</si>
  <si>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</si>
  <si>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</si>
  <si>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</si>
  <si>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</si>
  <si>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</si>
  <si>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</si>
  <si>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</si>
  <si>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</si>
  <si>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</si>
  <si>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</si>
  <si>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</si>
  <si>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</si>
  <si>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</si>
  <si>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</si>
  <si>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</si>
  <si>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</si>
  <si>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</si>
  <si>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</si>
  <si>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</si>
  <si>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</si>
  <si>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</si>
  <si>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</si>
  <si>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</si>
  <si>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</si>
  <si>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</si>
  <si>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</si>
  <si>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</si>
  <si>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</si>
  <si>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</si>
  <si>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</si>
  <si>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</si>
  <si>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</si>
  <si>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</si>
  <si>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</si>
  <si>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</si>
  <si>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</si>
  <si>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</si>
  <si>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</si>
  <si>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</si>
  <si>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</si>
  <si>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</si>
  <si>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</si>
  <si>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</si>
  <si>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</si>
  <si>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</si>
  <si>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</si>
  <si>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</si>
  <si>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</si>
  <si>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</si>
  <si>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</si>
  <si>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</si>
  <si>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</si>
  <si>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</si>
  <si>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</si>
  <si>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</si>
  <si>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</si>
  <si>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</si>
  <si>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</si>
  <si>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</si>
  <si>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</si>
  <si>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</si>
  <si>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</si>
  <si>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</si>
  <si>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</si>
  <si>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</si>
  <si>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</si>
  <si>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</si>
  <si>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</si>
  <si>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</si>
  <si>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</si>
  <si>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</si>
  <si>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</si>
  <si>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</si>
  <si>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</si>
  <si>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</si>
  <si>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</si>
  <si>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</si>
  <si>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</si>
  <si>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</si>
  <si>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</si>
  <si>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</si>
  <si>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</si>
  <si>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</si>
  <si>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</si>
  <si>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</si>
  <si>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</si>
  <si>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</si>
  <si>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</si>
  <si>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</si>
  <si>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</si>
  <si>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</si>
  <si>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</si>
  <si>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</si>
  <si>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</si>
  <si>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</si>
  <si>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</si>
  <si>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</si>
  <si>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</si>
  <si>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</si>
  <si>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</si>
  <si>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</si>
  <si>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</si>
  <si>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</si>
  <si>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</si>
  <si>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</si>
  <si>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</si>
  <si>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</si>
  <si>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</si>
  <si>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</si>
  <si>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</si>
  <si>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</si>
  <si>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</si>
  <si>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</si>
  <si>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</si>
  <si>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</si>
  <si>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</si>
  <si>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</si>
  <si>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</si>
  <si>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</si>
  <si>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</si>
  <si>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</si>
  <si>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</si>
  <si>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</si>
  <si>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</si>
  <si>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</si>
  <si>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</si>
  <si>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</si>
  <si>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</si>
  <si>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</si>
  <si>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</si>
  <si>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</si>
  <si>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</si>
  <si>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</si>
  <si>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</si>
  <si>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</si>
  <si>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</si>
  <si>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</si>
  <si>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</si>
  <si>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</si>
  <si>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</si>
  <si>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</si>
  <si>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</si>
  <si>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</si>
  <si>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</si>
  <si>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</si>
  <si>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</si>
  <si>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</si>
  <si>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</si>
  <si>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</si>
  <si>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</si>
  <si>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</si>
  <si>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</si>
  <si>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</si>
  <si>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</si>
  <si>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</si>
  <si>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</si>
  <si>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</si>
  <si>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</si>
  <si>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</si>
  <si>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</si>
  <si>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</si>
  <si>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</si>
  <si>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</si>
  <si>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</si>
  <si>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</si>
  <si>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</si>
  <si>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</si>
  <si>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</si>
  <si>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</si>
  <si>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</si>
  <si>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</si>
  <si>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</si>
  <si>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</si>
  <si>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</si>
  <si>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</si>
  <si>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</si>
  <si>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</si>
  <si>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</si>
  <si>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</si>
  <si>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</si>
  <si>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</si>
  <si>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</si>
  <si>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</si>
  <si>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</si>
  <si>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</si>
  <si>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</si>
  <si>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</si>
  <si>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</si>
  <si>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</si>
  <si>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</si>
  <si>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</si>
  <si>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</si>
  <si>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</si>
  <si>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</si>
  <si>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</si>
  <si>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</si>
  <si>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</si>
  <si>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</si>
  <si>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</si>
  <si>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</si>
  <si>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</si>
  <si>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</si>
  <si>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</si>
  <si>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</si>
  <si>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</si>
  <si>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</si>
  <si>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</si>
  <si>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</si>
  <si>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</si>
  <si>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</si>
  <si>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</si>
  <si>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</si>
  <si>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</si>
  <si>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</si>
  <si>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</si>
  <si>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</si>
  <si>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</si>
  <si>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</si>
  <si>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</si>
  <si>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</si>
  <si>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</si>
  <si>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</si>
  <si>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</si>
  <si>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</si>
  <si>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</si>
  <si>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</si>
  <si>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</si>
  <si>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</si>
  <si>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</si>
  <si>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</si>
  <si>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</si>
  <si>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</si>
  <si>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</si>
  <si>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</si>
  <si>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</si>
  <si>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</si>
  <si>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</si>
  <si>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</si>
  <si>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</si>
  <si>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</si>
  <si>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</si>
  <si>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</si>
  <si>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</si>
  <si>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</si>
  <si>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</si>
  <si>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</si>
  <si>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</si>
  <si>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</si>
  <si>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</si>
  <si>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</si>
  <si>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</si>
  <si>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</si>
  <si>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</si>
  <si>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</si>
  <si>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</si>
  <si>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</si>
  <si>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</si>
  <si>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</si>
  <si>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</si>
  <si>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</si>
  <si>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</si>
  <si>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</si>
  <si>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</si>
  <si>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</si>
  <si>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</si>
  <si>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</si>
  <si>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</si>
  <si>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</si>
  <si>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</si>
  <si>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</si>
  <si>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</si>
  <si>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</si>
  <si>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</si>
  <si>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</si>
  <si>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</si>
  <si>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</si>
  <si>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</si>
  <si>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</si>
  <si>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</si>
  <si>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</si>
  <si>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</si>
  <si>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</si>
  <si>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</si>
  <si>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</si>
  <si>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</si>
  <si>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</si>
  <si>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</si>
  <si>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</si>
  <si>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</si>
  <si>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</si>
  <si>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</si>
  <si>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</si>
  <si>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</si>
  <si>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</si>
  <si>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</si>
  <si>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</si>
  <si>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</si>
  <si>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</si>
  <si>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</si>
  <si>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</si>
  <si>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</si>
  <si>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</si>
  <si>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</si>
  <si>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</si>
  <si>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</si>
  <si>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</si>
  <si>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</si>
  <si>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</si>
  <si>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</si>
  <si>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</si>
  <si>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</si>
  <si>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</si>
  <si>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</si>
  <si>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</si>
  <si>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</si>
  <si>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</si>
  <si>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</si>
  <si>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</si>
  <si>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</si>
  <si>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</si>
  <si>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</si>
  <si>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</si>
  <si>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</si>
  <si>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</si>
  <si>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</si>
  <si>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</si>
  <si>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</si>
  <si>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</si>
  <si>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</si>
  <si>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</si>
  <si>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</si>
  <si>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</si>
  <si>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</si>
  <si>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</si>
  <si>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</si>
  <si>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</si>
  <si>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</si>
  <si>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</si>
  <si>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</si>
  <si>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</si>
  <si>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</si>
  <si>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</si>
  <si>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</si>
  <si>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</si>
  <si>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</si>
  <si>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</si>
  <si>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</si>
  <si>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</si>
  <si>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</si>
  <si>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</si>
  <si>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</si>
  <si>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</si>
  <si>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</si>
  <si>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</si>
  <si>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</si>
  <si>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</si>
  <si>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</si>
  <si>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</si>
  <si>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</si>
  <si>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</si>
  <si>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</si>
  <si>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</si>
  <si>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</si>
  <si>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</si>
  <si>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</si>
  <si>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</si>
  <si>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</si>
  <si>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</si>
  <si>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</si>
  <si>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</si>
  <si>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</si>
  <si>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</si>
  <si>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</si>
  <si>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</si>
  <si>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</si>
  <si>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</si>
  <si>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</si>
  <si>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</si>
  <si>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</si>
  <si>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</si>
  <si>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</si>
  <si>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</si>
  <si>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</si>
  <si>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</si>
  <si>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</si>
  <si>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</si>
  <si>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</si>
  <si>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</si>
  <si>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</si>
  <si>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</si>
  <si>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</si>
  <si>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</si>
  <si>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</si>
  <si>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</si>
  <si>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</si>
  <si>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</si>
  <si>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</si>
  <si>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</si>
  <si>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</si>
  <si>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</si>
  <si>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</si>
  <si>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</si>
  <si>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</si>
  <si>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</si>
  <si>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</si>
  <si>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</si>
  <si>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</si>
  <si>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</si>
  <si>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</si>
  <si>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</si>
  <si>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</si>
  <si>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</si>
  <si>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</si>
  <si>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</si>
  <si>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</si>
  <si>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</si>
  <si>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</si>
  <si>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</si>
  <si>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</si>
  <si>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</si>
  <si>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</si>
  <si>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</si>
  <si>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</si>
  <si>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</si>
  <si>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</si>
  <si>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</si>
  <si>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</si>
  <si>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</si>
  <si>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</si>
  <si>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</si>
  <si>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</si>
  <si>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</si>
  <si>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</si>
  <si>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</si>
  <si>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</si>
  <si>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</si>
  <si>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</si>
  <si>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</si>
  <si>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</si>
  <si>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</si>
  <si>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</si>
  <si>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</si>
  <si>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</si>
  <si>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</si>
  <si>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</si>
  <si>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</si>
  <si>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</si>
  <si>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</si>
  <si>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</si>
  <si>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</si>
  <si>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</si>
  <si>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</si>
  <si>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</si>
  <si>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</si>
  <si>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</si>
  <si>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</si>
  <si>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</si>
  <si>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</si>
  <si>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</si>
  <si>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</si>
  <si>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</si>
  <si>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</si>
  <si>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</si>
  <si>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</si>
  <si>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</si>
  <si>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</si>
  <si>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</si>
  <si>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</si>
  <si>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</si>
  <si>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</si>
  <si>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</si>
  <si>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</si>
  <si>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</si>
  <si>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</si>
  <si>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</si>
  <si>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</si>
  <si>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</si>
  <si>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</si>
  <si>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</si>
  <si>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</si>
  <si>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</si>
  <si>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</si>
  <si>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</si>
  <si>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</si>
  <si>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</si>
  <si>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</si>
  <si>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</si>
  <si>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</si>
  <si>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</si>
  <si>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</si>
  <si>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</si>
  <si>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</si>
  <si>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</si>
  <si>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</si>
  <si>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</si>
  <si>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</si>
  <si>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</si>
  <si>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</si>
  <si>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</si>
  <si>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</si>
  <si>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</si>
  <si>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</si>
  <si>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</si>
  <si>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</si>
  <si>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</si>
  <si>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</si>
  <si>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</si>
  <si>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</si>
  <si>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</si>
  <si>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</si>
  <si>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</si>
  <si>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</si>
  <si>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</si>
  <si>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</si>
  <si>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</si>
  <si>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</si>
  <si>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</si>
  <si>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</si>
  <si>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</si>
  <si>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</si>
  <si>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</si>
  <si>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</si>
  <si>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</si>
  <si>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</si>
  <si>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</si>
  <si>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</si>
  <si>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</si>
  <si>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</si>
  <si>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</si>
  <si>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</si>
  <si>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</si>
  <si>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</si>
  <si>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</si>
  <si>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</si>
  <si>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</si>
  <si>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</si>
  <si>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</si>
  <si>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</si>
  <si>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</si>
  <si>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</si>
  <si>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</si>
  <si>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</si>
  <si>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</si>
  <si>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</si>
  <si>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</si>
  <si>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</si>
  <si>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</si>
  <si>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</si>
  <si>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</si>
  <si>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</si>
  <si>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</si>
  <si>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</si>
  <si>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</si>
  <si>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</si>
  <si>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</si>
  <si>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</si>
  <si>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</si>
  <si>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</si>
  <si>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</si>
  <si>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</si>
  <si>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</si>
  <si>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</si>
  <si>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</si>
  <si>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</si>
  <si>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</si>
  <si>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</si>
  <si>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</si>
  <si>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</si>
  <si>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</si>
  <si>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</si>
  <si>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</si>
  <si>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</si>
  <si>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</si>
  <si>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</si>
  <si>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</si>
  <si>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</si>
  <si>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</si>
  <si>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</si>
  <si>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</si>
  <si>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</si>
  <si>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</si>
  <si>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</si>
  <si>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</si>
  <si>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</si>
  <si>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</si>
  <si>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</si>
  <si>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</si>
  <si>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</si>
  <si>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</si>
  <si>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</si>
  <si>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</si>
  <si>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</si>
  <si>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</si>
  <si>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</si>
  <si>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</si>
  <si>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</si>
  <si>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</si>
  <si>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</si>
  <si>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</si>
  <si>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</si>
  <si>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</si>
  <si>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</si>
  <si>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</si>
  <si>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</si>
  <si>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</si>
  <si>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</si>
  <si>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</si>
  <si>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</si>
  <si>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</si>
  <si>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</si>
  <si>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</si>
  <si>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</si>
  <si>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</si>
  <si>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</si>
  <si>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</si>
  <si>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</si>
  <si>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</si>
  <si>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</si>
  <si>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</si>
  <si>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</si>
  <si>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</si>
  <si>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</si>
  <si>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</si>
  <si>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</si>
  <si>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</si>
  <si>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</si>
  <si>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</si>
  <si>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</si>
  <si>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</si>
  <si>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</si>
  <si>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</si>
  <si>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</si>
  <si>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</si>
  <si>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</si>
  <si>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</si>
  <si>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</si>
  <si>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</si>
  <si>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</si>
  <si>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</si>
  <si>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</si>
  <si>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</si>
  <si>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</si>
  <si>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</si>
  <si>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</si>
  <si>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</si>
  <si>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</si>
  <si>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</si>
  <si>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</si>
  <si>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</si>
  <si>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</si>
  <si>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</si>
  <si>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</si>
  <si>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</si>
  <si>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</si>
  <si>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</si>
  <si>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</si>
  <si>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</si>
  <si>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</si>
  <si>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</si>
  <si>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</si>
  <si>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</si>
  <si>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</si>
  <si>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</si>
  <si>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</si>
  <si>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</si>
  <si>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</si>
  <si>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</si>
  <si>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</si>
  <si>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</si>
  <si>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</si>
  <si>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</si>
  <si>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</si>
  <si>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</si>
  <si>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</si>
  <si>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</si>
  <si>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</si>
  <si>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</si>
  <si>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</si>
  <si>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</si>
  <si>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</si>
  <si>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</si>
  <si>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</si>
  <si>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</si>
  <si>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</si>
  <si>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</si>
  <si>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</si>
  <si>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</si>
  <si>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</si>
  <si>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</si>
  <si>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</si>
  <si>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</si>
  <si>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</si>
  <si>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</si>
  <si>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</si>
  <si>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</si>
  <si>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</si>
  <si>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</si>
  <si>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</si>
  <si>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</si>
  <si>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</si>
  <si>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</si>
  <si>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</si>
  <si>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</si>
  <si>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</si>
  <si>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</si>
  <si>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</si>
  <si>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</si>
  <si>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</si>
  <si>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</si>
  <si>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</si>
  <si>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</si>
  <si>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</si>
  <si>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</si>
  <si>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</si>
  <si>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</si>
  <si>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</si>
  <si>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</si>
  <si>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</si>
  <si>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</si>
  <si>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</si>
  <si>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</si>
  <si>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</si>
  <si>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</si>
  <si>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</si>
  <si>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</si>
  <si>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</si>
  <si>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</si>
  <si>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</si>
  <si>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</si>
  <si>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</si>
  <si>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</si>
  <si>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</si>
  <si>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</si>
  <si>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</si>
  <si>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</si>
  <si>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</si>
  <si>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</si>
  <si>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</si>
  <si>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</si>
  <si>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</si>
  <si>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</si>
  <si>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</si>
  <si>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</si>
  <si>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</si>
  <si>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</si>
  <si>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</si>
  <si>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</si>
  <si>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</si>
  <si>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</si>
  <si>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</si>
  <si>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</si>
  <si>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</si>
  <si>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</si>
  <si>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</si>
  <si>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</si>
  <si>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</si>
  <si>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</si>
  <si>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</si>
  <si>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</si>
  <si>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</si>
  <si>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</si>
  <si>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</si>
  <si>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</si>
  <si>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</si>
  <si>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</si>
  <si>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</si>
  <si>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</si>
  <si>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</si>
  <si>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</si>
  <si>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</si>
  <si>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</si>
  <si>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</si>
  <si>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</si>
  <si>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</si>
  <si>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</si>
  <si>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</si>
  <si>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</si>
  <si>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</si>
  <si>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</si>
  <si>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</si>
  <si>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</si>
  <si>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</si>
  <si>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</si>
  <si>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</si>
  <si>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</si>
  <si>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</si>
  <si>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</si>
  <si>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</si>
  <si>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</si>
  <si>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</si>
  <si>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</si>
  <si>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</si>
  <si>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</si>
  <si>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</si>
  <si>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</si>
  <si>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</si>
  <si>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</si>
  <si>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</si>
  <si>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</si>
  <si>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</si>
  <si>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</si>
  <si>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</si>
  <si>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</si>
  <si>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</si>
  <si>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</si>
  <si>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</si>
  <si>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</si>
  <si>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</si>
  <si>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</si>
  <si>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</si>
  <si>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</si>
  <si>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</si>
  <si>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</si>
  <si>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</si>
  <si>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</si>
  <si>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</si>
  <si>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</si>
  <si>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</si>
  <si>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</si>
  <si>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</si>
  <si>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</si>
  <si>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</si>
  <si>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</si>
  <si>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</si>
  <si>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</si>
  <si>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</si>
  <si>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</si>
  <si>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</si>
  <si>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</si>
  <si>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</si>
  <si>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</si>
  <si>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</si>
  <si>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</si>
  <si>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</si>
  <si>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</si>
  <si>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</si>
  <si>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</si>
  <si>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</si>
  <si>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</si>
  <si>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</si>
  <si>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</si>
  <si>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</si>
  <si>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</si>
  <si>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</si>
  <si>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</si>
  <si>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</si>
  <si>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</si>
  <si>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</si>
  <si>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</si>
  <si>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</si>
  <si>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</si>
  <si>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</si>
  <si>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</si>
  <si>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</si>
  <si>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</si>
  <si>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</si>
  <si>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</si>
  <si>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</si>
  <si>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</si>
  <si>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</si>
  <si>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</si>
  <si>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</si>
  <si>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</si>
  <si>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</si>
  <si>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</si>
  <si>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</si>
  <si>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</si>
  <si>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</si>
  <si>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</si>
  <si>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</si>
  <si>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</si>
  <si>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</si>
  <si>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</si>
  <si>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</si>
  <si>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</si>
  <si>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</si>
  <si>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</si>
  <si>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</si>
  <si>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</si>
  <si>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</si>
  <si>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</si>
  <si>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</si>
  <si>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</si>
  <si>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</si>
  <si>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</si>
  <si>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</si>
  <si>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</si>
  <si>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</si>
  <si>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</si>
  <si>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</si>
  <si>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</si>
  <si>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</si>
  <si>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</si>
  <si>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</si>
  <si>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</si>
  <si>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</si>
  <si>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</si>
  <si>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</si>
  <si>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</si>
  <si>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</si>
  <si>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</si>
  <si>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</si>
  <si>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</si>
  <si>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</si>
  <si>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</si>
  <si>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</si>
  <si>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</si>
  <si>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</si>
  <si>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</si>
  <si>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</si>
  <si>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</si>
  <si>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</si>
  <si>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</si>
  <si>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</si>
  <si>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</si>
  <si>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</si>
  <si>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</si>
  <si>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</si>
  <si>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</si>
  <si>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</si>
  <si>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</si>
  <si>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</si>
  <si>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</si>
  <si>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</si>
  <si>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</si>
  <si>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</si>
  <si>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</si>
  <si>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</si>
  <si>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</si>
  <si>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</si>
  <si>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</si>
  <si>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</si>
  <si>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</si>
  <si>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</si>
  <si>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</si>
  <si>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</si>
  <si>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</si>
  <si>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</si>
  <si>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</si>
  <si>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</si>
  <si>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</si>
  <si>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</si>
  <si>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</si>
  <si>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</si>
  <si>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</si>
  <si>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</si>
  <si>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</si>
  <si>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</si>
  <si>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</si>
  <si>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</si>
  <si>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</si>
  <si>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</si>
  <si>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</si>
  <si>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</si>
  <si>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</si>
  <si>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</si>
  <si>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</si>
  <si>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</si>
  <si>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</si>
  <si>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</si>
  <si>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</si>
  <si>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</si>
  <si>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</si>
  <si>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</si>
  <si>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</si>
  <si>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</si>
  <si>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</si>
  <si>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</si>
  <si>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</si>
  <si>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</si>
  <si>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</si>
  <si>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</si>
  <si>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</si>
  <si>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</si>
  <si>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</si>
  <si>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</si>
  <si>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</si>
  <si>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</si>
  <si>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</si>
  <si>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</si>
  <si>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</si>
  <si>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</si>
  <si>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</si>
  <si>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</si>
  <si>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</si>
  <si>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</si>
  <si>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</si>
  <si>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</si>
  <si>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</si>
  <si>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</si>
  <si>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</si>
  <si>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</si>
  <si>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</si>
  <si>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</si>
  <si>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</si>
  <si>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</si>
  <si>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</si>
  <si>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</si>
  <si>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</si>
  <si>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</si>
  <si>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</si>
  <si>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</si>
  <si>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</si>
  <si>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</si>
  <si>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</si>
  <si>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</si>
  <si>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</si>
  <si>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</si>
  <si>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</si>
  <si>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</si>
  <si>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</si>
  <si>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</si>
  <si>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</si>
  <si>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</si>
  <si>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</si>
  <si>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</si>
  <si>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</si>
  <si>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</si>
  <si>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</si>
  <si>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</si>
  <si>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</si>
  <si>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</si>
  <si>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</si>
  <si>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</si>
  <si>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</si>
  <si>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</si>
  <si>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</si>
  <si>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</si>
  <si>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</si>
  <si>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</si>
  <si>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</si>
  <si>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</si>
  <si>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</si>
  <si>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</si>
  <si>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</si>
  <si>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</si>
  <si>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</si>
  <si>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</si>
  <si>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</si>
  <si>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</si>
  <si>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</si>
  <si>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</si>
  <si>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</si>
  <si>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</si>
  <si>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</si>
  <si>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</si>
  <si>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</si>
  <si>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</si>
  <si>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</si>
  <si>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</si>
  <si>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</si>
  <si>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</si>
  <si>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</si>
  <si>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</si>
  <si>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</si>
  <si>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</si>
  <si>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</si>
  <si>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</si>
  <si>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</si>
  <si>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</si>
  <si>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</si>
  <si>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</si>
  <si>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</si>
  <si>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</si>
  <si>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</si>
  <si>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</si>
  <si>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</si>
  <si>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</si>
  <si>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</si>
  <si>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</si>
  <si>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</si>
  <si>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</si>
  <si>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</si>
  <si>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</si>
  <si>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</si>
  <si>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</si>
  <si>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</si>
  <si>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</si>
  <si>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</si>
  <si>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</si>
  <si>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</si>
  <si>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</si>
  <si>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</si>
  <si>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</si>
  <si>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</si>
  <si>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</si>
  <si>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</si>
  <si>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</si>
  <si>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</si>
  <si>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</si>
  <si>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</si>
  <si>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</si>
  <si>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</si>
  <si>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</si>
  <si>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</si>
  <si>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</si>
  <si>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</si>
  <si>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</si>
  <si>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</si>
  <si>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</si>
  <si>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</si>
  <si>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</si>
  <si>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</si>
  <si>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</si>
  <si>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</si>
  <si>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</si>
  <si>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</si>
  <si>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</si>
  <si>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</si>
  <si>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</si>
  <si>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</si>
  <si>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</si>
  <si>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</si>
  <si>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</si>
  <si>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</si>
  <si>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</si>
  <si>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</si>
  <si>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</si>
  <si>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</si>
  <si>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</si>
  <si>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</si>
  <si>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</si>
  <si>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</si>
  <si>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</si>
  <si>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</si>
  <si>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</si>
  <si>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</si>
  <si>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</si>
  <si>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</si>
  <si>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</si>
  <si>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</si>
  <si>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</si>
  <si>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</si>
  <si>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</si>
  <si>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</si>
  <si>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</si>
  <si>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</si>
  <si>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</si>
  <si>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</si>
  <si>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</si>
  <si>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</si>
  <si>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</si>
  <si>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</si>
  <si>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</si>
  <si>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</si>
  <si>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</si>
  <si>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</si>
  <si>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</si>
  <si>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</si>
  <si>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</si>
  <si>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</si>
  <si>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</si>
  <si>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</si>
  <si>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</si>
  <si>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</si>
  <si>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</si>
  <si>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</si>
  <si>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</si>
  <si>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</si>
  <si>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</si>
  <si>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</si>
  <si>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</si>
  <si>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</si>
  <si>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</si>
  <si>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</si>
  <si>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</si>
  <si>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</si>
  <si>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</si>
  <si>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</si>
  <si>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</si>
  <si>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</si>
  <si>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</si>
  <si>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</si>
  <si>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</si>
  <si>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</si>
  <si>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</si>
  <si>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</si>
  <si>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</si>
  <si>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</si>
  <si>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</si>
  <si>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</si>
  <si>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</si>
  <si>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</si>
  <si>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</si>
  <si>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</si>
  <si>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</si>
  <si>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</si>
  <si>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</si>
  <si>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</si>
  <si>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</si>
  <si>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</si>
  <si>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</si>
  <si>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</si>
  <si>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</si>
  <si>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</si>
  <si>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</si>
  <si>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</si>
  <si>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</si>
  <si>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</si>
  <si>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</si>
  <si>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</si>
  <si>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</si>
  <si>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</si>
  <si>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</si>
  <si>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</si>
  <si>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</si>
  <si>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</si>
  <si>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</si>
  <si>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</si>
  <si>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</si>
  <si>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</si>
  <si>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</si>
  <si>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</si>
  <si>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</si>
  <si>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</si>
  <si>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</si>
  <si>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</si>
  <si>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</si>
  <si>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</si>
  <si>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</si>
  <si>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</si>
  <si>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</si>
  <si>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</si>
  <si>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</si>
  <si>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</si>
  <si>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</si>
  <si>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</si>
  <si>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</si>
  <si>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</si>
  <si>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</si>
  <si>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</si>
  <si>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</si>
  <si>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</si>
  <si>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</si>
  <si>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</si>
  <si>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</si>
  <si>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</si>
  <si>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</si>
  <si>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</si>
  <si>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</si>
  <si>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</si>
  <si>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</si>
  <si>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</si>
  <si>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</si>
  <si>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</si>
  <si>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</si>
  <si>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</si>
  <si>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</si>
  <si>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</si>
  <si>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</si>
  <si>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</si>
  <si>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</si>
  <si>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</si>
  <si>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</si>
  <si>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</si>
  <si>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</si>
  <si>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</si>
  <si>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</si>
  <si>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</si>
  <si>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</si>
  <si>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</si>
  <si>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</si>
  <si>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</si>
  <si>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</si>
  <si>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</si>
  <si>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</si>
  <si>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</si>
  <si>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</si>
  <si>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</si>
  <si>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</si>
  <si>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</si>
  <si>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</si>
  <si>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</si>
  <si>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</si>
  <si>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</si>
  <si>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</si>
  <si>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</si>
  <si>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</si>
  <si>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</si>
  <si>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</si>
  <si>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</si>
  <si>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</si>
  <si>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</si>
  <si>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</si>
  <si>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</si>
  <si>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</si>
  <si>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</si>
  <si>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</si>
  <si>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</si>
  <si>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</si>
  <si>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</si>
  <si>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</si>
  <si>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</si>
  <si>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</si>
  <si>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</si>
  <si>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</si>
  <si>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</si>
  <si>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</si>
  <si>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</si>
  <si>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</si>
  <si>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</si>
  <si>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</si>
  <si>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</si>
  <si>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</si>
  <si>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</si>
  <si>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</si>
  <si>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</si>
  <si>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</si>
  <si>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</si>
  <si>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</si>
  <si>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</si>
  <si>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</si>
  <si>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</si>
  <si>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</si>
  <si>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</si>
  <si>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</si>
  <si>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</si>
  <si>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</si>
  <si>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</si>
  <si>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</si>
  <si>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</si>
  <si>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</si>
  <si>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</si>
  <si>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</si>
  <si>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</si>
  <si>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</si>
  <si>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</si>
  <si>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</si>
  <si>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</si>
  <si>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</si>
  <si>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</si>
  <si>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</si>
  <si>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</si>
  <si>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</si>
  <si>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</si>
  <si>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</si>
  <si>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</si>
  <si>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</si>
  <si>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</si>
  <si>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</si>
  <si>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</si>
  <si>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</si>
  <si>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</si>
  <si>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</si>
  <si>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</si>
  <si>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</si>
  <si>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</si>
  <si>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</si>
  <si>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</si>
  <si>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</si>
  <si>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</si>
  <si>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</si>
  <si>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</si>
  <si>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</si>
  <si>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</si>
  <si>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</si>
  <si>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</si>
  <si>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</si>
  <si>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</si>
  <si>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</si>
  <si>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</si>
  <si>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</si>
  <si>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</si>
  <si>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</si>
  <si>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</si>
  <si>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</si>
  <si>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</si>
  <si>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</si>
  <si>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</si>
  <si>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</si>
  <si>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</si>
  <si>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</si>
  <si>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</si>
  <si>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</si>
  <si>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</si>
  <si>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</si>
  <si>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</si>
  <si>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</si>
  <si>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</si>
  <si>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</si>
  <si>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</si>
  <si>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</si>
  <si>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</si>
  <si>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</si>
  <si>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</si>
  <si>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</si>
  <si>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</si>
  <si>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</si>
  <si>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</si>
  <si>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</si>
  <si>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</si>
  <si>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</si>
  <si>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</si>
  <si>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</si>
  <si>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</si>
  <si>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</si>
  <si>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</si>
  <si>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</si>
  <si>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</si>
  <si>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</si>
  <si>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</si>
  <si>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</si>
  <si>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</si>
  <si>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</si>
  <si>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</si>
  <si>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</si>
  <si>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</si>
  <si>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</si>
  <si>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</si>
  <si>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</si>
  <si>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</si>
  <si>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</si>
  <si>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</si>
  <si>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</si>
  <si>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</si>
  <si>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</si>
  <si>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</si>
  <si>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</si>
  <si>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</si>
  <si>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</si>
  <si>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</si>
  <si>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</si>
  <si>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</si>
  <si>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</si>
  <si>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</si>
  <si>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</si>
  <si>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</si>
  <si>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</si>
  <si>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</si>
  <si>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</si>
  <si>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</si>
  <si>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</si>
  <si>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</si>
  <si>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</si>
  <si>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</si>
  <si>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</si>
  <si>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</si>
  <si>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</si>
  <si>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</si>
  <si>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</si>
  <si>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</si>
  <si>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</si>
  <si>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</si>
  <si>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</si>
  <si>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</si>
  <si>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</si>
  <si>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</si>
  <si>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</si>
  <si>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</si>
  <si>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</si>
  <si>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</si>
  <si>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</si>
  <si>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</si>
  <si>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</si>
  <si>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</si>
  <si>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</si>
  <si>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</si>
  <si>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</si>
  <si>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</si>
  <si>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</si>
  <si>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</si>
  <si>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</si>
  <si>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</si>
  <si>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</si>
  <si>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</si>
  <si>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</si>
  <si>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</si>
  <si>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</si>
  <si>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</si>
  <si>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</si>
  <si>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</si>
  <si>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</si>
  <si>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</si>
  <si>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</si>
  <si>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</si>
  <si>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</si>
  <si>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</si>
  <si>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</si>
  <si>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</si>
  <si>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</si>
  <si>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</si>
  <si>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</si>
  <si>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</si>
  <si>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</si>
  <si>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</si>
  <si>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</si>
  <si>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</si>
  <si>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</si>
  <si>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</si>
  <si>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</si>
  <si>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</si>
  <si>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</si>
  <si>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</si>
  <si>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</si>
  <si>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</si>
  <si>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</si>
  <si>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</si>
  <si>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</si>
  <si>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</si>
  <si>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</si>
  <si>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</si>
  <si>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</si>
  <si>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</si>
  <si>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</si>
  <si>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</si>
  <si>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</si>
  <si>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</si>
  <si>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</si>
  <si>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</si>
  <si>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</si>
  <si>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</si>
  <si>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</si>
  <si>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</si>
  <si>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</si>
  <si>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</si>
  <si>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</si>
  <si>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</si>
  <si>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</si>
  <si>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</si>
  <si>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</si>
  <si>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</si>
  <si>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</si>
  <si>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</si>
  <si>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</si>
  <si>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</si>
  <si>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</si>
  <si>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</si>
  <si>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</si>
  <si>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</si>
  <si>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</si>
  <si>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</si>
  <si>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</si>
  <si>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</si>
  <si>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</si>
  <si>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</si>
  <si>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</si>
  <si>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</si>
  <si>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</si>
  <si>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</si>
  <si>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</si>
  <si>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</si>
  <si>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</si>
  <si>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</si>
  <si>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</si>
  <si>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</si>
  <si>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</si>
  <si>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</si>
  <si>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</si>
  <si>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</si>
  <si>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</si>
  <si>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</si>
  <si>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</si>
  <si>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</si>
  <si>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</si>
  <si>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</si>
  <si>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</si>
  <si>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</si>
  <si>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</si>
  <si>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</si>
  <si>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</si>
  <si>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</si>
  <si>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</si>
  <si>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</si>
  <si>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</si>
  <si>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</si>
  <si>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</si>
  <si>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</si>
  <si>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</si>
  <si>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</si>
  <si>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</si>
  <si>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</si>
  <si>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</si>
  <si>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</si>
  <si>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</si>
  <si>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</si>
  <si>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</si>
  <si>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</si>
  <si>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</si>
  <si>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</si>
  <si>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</si>
  <si>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</si>
  <si>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</si>
  <si>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</si>
  <si>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</si>
  <si>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</si>
  <si>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</si>
  <si>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</si>
  <si>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</si>
  <si>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</si>
  <si>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</si>
  <si>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</si>
  <si>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</si>
  <si>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</si>
  <si>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</si>
  <si>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</si>
  <si>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</si>
  <si>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</si>
  <si>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</si>
  <si>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</si>
  <si>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</si>
  <si>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</si>
  <si>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</si>
  <si>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</si>
  <si>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</si>
  <si>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</si>
  <si>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</si>
  <si>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</si>
  <si>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</si>
  <si>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</si>
  <si>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</si>
  <si>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</si>
  <si>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</si>
  <si>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</si>
  <si>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</si>
  <si>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</si>
  <si>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</si>
  <si>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</si>
  <si>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</si>
  <si>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</si>
  <si>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</si>
  <si>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</si>
  <si>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</si>
  <si>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</si>
  <si>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</si>
  <si>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</si>
  <si>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</si>
  <si>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</si>
  <si>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</si>
  <si>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</si>
  <si>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</si>
  <si>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</si>
  <si>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</si>
  <si>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</si>
  <si>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</si>
  <si>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</si>
  <si>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</si>
  <si>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</si>
  <si>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</si>
  <si>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</si>
  <si>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</si>
  <si>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</si>
  <si>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</si>
  <si>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</si>
  <si>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</si>
  <si>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</si>
  <si>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</si>
  <si>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</si>
  <si>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</si>
  <si>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</si>
  <si>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</si>
  <si>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</si>
  <si>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</si>
  <si>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</si>
  <si>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</si>
  <si>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</si>
  <si>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</si>
  <si>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</si>
  <si>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</si>
  <si>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</si>
  <si>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</si>
  <si>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</si>
  <si>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</si>
  <si>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</si>
  <si>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</si>
  <si>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</si>
  <si>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</si>
  <si>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</si>
  <si>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</si>
  <si>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</si>
  <si>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</si>
  <si>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</si>
  <si>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</si>
  <si>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</si>
  <si>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</si>
  <si>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</si>
  <si>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</si>
  <si>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</si>
  <si>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</si>
  <si>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</si>
  <si>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</si>
  <si>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</si>
  <si>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</si>
  <si>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</si>
  <si>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</si>
  <si>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</si>
  <si>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</si>
  <si>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</si>
  <si>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</si>
  <si>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</si>
  <si>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</si>
  <si>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</si>
  <si>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</si>
  <si>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</si>
  <si>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</si>
  <si>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</si>
  <si>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</si>
  <si>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</si>
  <si>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</si>
  <si>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</si>
  <si>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</si>
  <si>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</si>
  <si>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</si>
  <si>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</si>
  <si>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</si>
  <si>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</si>
  <si>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</si>
  <si>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</si>
  <si>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</si>
  <si>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</si>
  <si>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</si>
  <si>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</si>
  <si>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</si>
  <si>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</si>
  <si>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</si>
  <si>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</si>
  <si>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</si>
  <si>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</si>
  <si>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</si>
  <si>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</si>
  <si>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</si>
  <si>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</si>
  <si>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</si>
  <si>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</si>
  <si>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</si>
  <si>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</si>
  <si>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</si>
  <si>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</si>
  <si>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</si>
  <si>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</si>
  <si>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</si>
  <si>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</si>
  <si>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</si>
  <si>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</si>
  <si>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</si>
  <si>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</si>
  <si>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</si>
  <si>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</si>
  <si>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</si>
  <si>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</si>
  <si>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</si>
  <si>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</si>
  <si>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</si>
  <si>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</si>
  <si>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</si>
  <si>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</si>
  <si>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</si>
  <si>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</si>
  <si>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</si>
  <si>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</si>
  <si>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</si>
  <si>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</si>
  <si>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</si>
  <si>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</si>
  <si>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</si>
  <si>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</si>
  <si>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</si>
  <si>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</si>
  <si>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</si>
  <si>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</si>
  <si>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</si>
  <si>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</si>
  <si>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</si>
  <si>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</si>
  <si>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</si>
  <si>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</si>
  <si>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</si>
  <si>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</si>
  <si>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</si>
  <si>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</si>
  <si>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</si>
  <si>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</si>
  <si>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</si>
  <si>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</si>
  <si>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</si>
  <si>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</si>
  <si>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</si>
  <si>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</si>
  <si>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</si>
  <si>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</si>
  <si>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</si>
  <si>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</si>
  <si>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</si>
  <si>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</si>
  <si>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</si>
  <si>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</si>
  <si>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</si>
  <si>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</si>
  <si>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</si>
  <si>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</si>
  <si>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</si>
  <si>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</si>
  <si>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</si>
  <si>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</si>
  <si>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</si>
  <si>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</si>
  <si>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</si>
  <si>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</si>
  <si>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</si>
  <si>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</si>
  <si>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</si>
  <si>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</si>
  <si>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</si>
  <si>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</si>
  <si>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</si>
  <si>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</si>
  <si>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</si>
  <si>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</si>
  <si>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</si>
  <si>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</si>
  <si>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</si>
  <si>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</si>
  <si>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</si>
  <si>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</si>
  <si>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</si>
  <si>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</si>
  <si>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</si>
  <si>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</si>
  <si>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</si>
  <si>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</si>
  <si>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</si>
  <si>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</si>
  <si>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</si>
  <si>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</si>
  <si>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</si>
  <si>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</si>
  <si>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</si>
  <si>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</si>
  <si>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</si>
  <si>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</si>
  <si>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</si>
  <si>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</si>
  <si>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</si>
  <si>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</si>
  <si>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</si>
  <si>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</si>
  <si>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</si>
  <si>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</si>
  <si>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</si>
  <si>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</si>
  <si>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</si>
  <si>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</si>
  <si>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</si>
  <si>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</si>
  <si>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</si>
  <si>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</si>
  <si>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</si>
  <si>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</si>
  <si>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</si>
  <si>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</si>
  <si>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</si>
  <si>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</si>
  <si>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</si>
  <si>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</si>
  <si>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</si>
  <si>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</si>
  <si>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</si>
  <si>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</si>
  <si>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</si>
  <si>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</si>
  <si>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</si>
  <si>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</si>
  <si>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</si>
  <si>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</si>
  <si>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</si>
  <si>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</si>
  <si>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</si>
  <si>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</si>
  <si>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</si>
  <si>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</si>
  <si>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</si>
  <si>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</si>
  <si>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</si>
  <si>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</si>
  <si>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</si>
  <si>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</si>
  <si>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</si>
  <si>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</si>
  <si>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</si>
  <si>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</si>
  <si>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</si>
  <si>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</si>
  <si>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</si>
  <si>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</si>
  <si>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</si>
  <si>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</si>
  <si>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</si>
  <si>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</si>
  <si>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</si>
  <si>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</si>
  <si>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</si>
  <si>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</si>
  <si>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</si>
  <si>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</si>
  <si>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</si>
  <si>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</si>
  <si>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</si>
  <si>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</si>
  <si>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</si>
  <si>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</si>
  <si>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</si>
  <si>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</si>
  <si>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</si>
  <si>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</si>
  <si>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</si>
  <si>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</si>
  <si>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</si>
  <si>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</si>
  <si>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</si>
  <si>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</si>
  <si>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</si>
  <si>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</si>
  <si>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</si>
  <si>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</si>
  <si>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</si>
  <si>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</si>
  <si>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</si>
  <si>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</si>
  <si>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</si>
  <si>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</si>
  <si>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</si>
  <si>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</si>
  <si>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</si>
  <si>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</si>
  <si>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</si>
  <si>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</si>
  <si>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</si>
  <si>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</si>
  <si>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</si>
  <si>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</si>
  <si>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</si>
  <si>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</si>
  <si>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</si>
  <si>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</si>
  <si>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</si>
  <si>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</si>
  <si>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</si>
  <si>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</si>
  <si>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</si>
  <si>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</si>
  <si>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</si>
  <si>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</si>
  <si>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</si>
  <si>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</si>
  <si>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</si>
  <si>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</si>
  <si>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</si>
  <si>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</si>
  <si>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</si>
  <si>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</si>
  <si>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</si>
  <si>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</si>
  <si>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</si>
  <si>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</si>
  <si>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</si>
  <si>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</si>
  <si>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</si>
  <si>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</si>
  <si>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</si>
  <si>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</si>
  <si>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</si>
  <si>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</si>
  <si>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</si>
  <si>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</si>
  <si>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</si>
  <si>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</si>
  <si>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</si>
  <si>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</si>
  <si>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</si>
  <si>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</si>
  <si>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</si>
  <si>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</si>
  <si>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</si>
  <si>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</si>
  <si>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</si>
  <si>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</si>
  <si>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</si>
  <si>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</si>
  <si>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</si>
  <si>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</si>
  <si>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</si>
  <si>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</si>
  <si>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</si>
  <si>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</si>
  <si>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</si>
  <si>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</si>
  <si>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</si>
  <si>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</si>
  <si>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</si>
  <si>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</si>
  <si>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</si>
  <si>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</si>
  <si>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</si>
  <si>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</si>
  <si>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</si>
  <si>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</si>
  <si>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</si>
  <si>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</si>
  <si>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</si>
  <si>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</si>
  <si>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</si>
  <si>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</si>
  <si>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</si>
  <si>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</si>
  <si>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</si>
  <si>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</si>
  <si>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</si>
  <si>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</si>
  <si>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</si>
  <si>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</si>
  <si>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</si>
  <si>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</si>
  <si>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</si>
  <si>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</si>
  <si>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</si>
  <si>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</si>
  <si>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</si>
  <si>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</si>
  <si>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</si>
  <si>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</si>
  <si>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</si>
  <si>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</si>
  <si>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</si>
  <si>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</si>
  <si>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</si>
  <si>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</si>
  <si>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</si>
  <si>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</si>
  <si>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</si>
  <si>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</si>
  <si>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</si>
  <si>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</si>
  <si>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</si>
  <si>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</si>
  <si>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</si>
  <si>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</si>
  <si>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</si>
  <si>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</si>
  <si>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</si>
  <si>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</si>
  <si>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</si>
  <si>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</si>
  <si>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</si>
  <si>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</si>
  <si>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</si>
  <si>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</si>
  <si>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</si>
  <si>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</si>
  <si>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</si>
  <si>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</si>
  <si>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</si>
  <si>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</si>
  <si>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</si>
  <si>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</si>
  <si>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</si>
  <si>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</si>
  <si>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</si>
  <si>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</si>
  <si>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</si>
  <si>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</si>
  <si>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</si>
  <si>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</si>
  <si>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</si>
  <si>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</si>
  <si>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</si>
  <si>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</si>
  <si>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</si>
  <si>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</si>
  <si>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</si>
  <si>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</si>
  <si>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</si>
  <si>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</si>
  <si>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</si>
  <si>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</si>
  <si>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</si>
  <si>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</si>
  <si>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</si>
  <si>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</si>
  <si>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</si>
  <si>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</si>
  <si>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</si>
  <si>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</si>
  <si>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</si>
  <si>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</si>
  <si>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</si>
  <si>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</si>
  <si>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</si>
  <si>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</si>
  <si>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</si>
  <si>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</si>
  <si>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</si>
  <si>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</si>
  <si>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</si>
  <si>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</si>
  <si>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</si>
  <si>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</si>
  <si>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</si>
  <si>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</si>
  <si>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</si>
  <si>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</si>
  <si>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</si>
  <si>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</si>
  <si>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</si>
  <si>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</si>
  <si>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</si>
  <si>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</si>
  <si>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</si>
  <si>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</si>
  <si>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</si>
  <si>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</si>
  <si>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</si>
  <si>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</si>
  <si>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</si>
  <si>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</si>
  <si>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</si>
  <si>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</si>
  <si>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</si>
  <si>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</si>
  <si>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</si>
  <si>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</si>
  <si>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</si>
  <si>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</si>
  <si>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</si>
  <si>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</si>
  <si>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</si>
  <si>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</si>
  <si>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</si>
  <si>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</si>
  <si>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</si>
  <si>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</si>
  <si>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</si>
  <si>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</si>
  <si>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</si>
  <si>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</si>
  <si>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</si>
  <si>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</si>
  <si>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</si>
  <si>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</si>
  <si>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</si>
  <si>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</si>
  <si>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</si>
  <si>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</si>
  <si>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</si>
  <si>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</si>
  <si>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</si>
  <si>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</si>
  <si>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</si>
  <si>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</si>
  <si>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</si>
  <si>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</si>
  <si>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</si>
  <si>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</si>
  <si>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</si>
  <si>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</si>
  <si>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</si>
  <si>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</si>
  <si>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</si>
  <si>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</si>
  <si>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</si>
  <si>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</si>
  <si>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</si>
  <si>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</si>
  <si>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</si>
  <si>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</si>
  <si>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</si>
  <si>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</si>
  <si>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</si>
  <si>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</si>
  <si>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</si>
  <si>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</si>
  <si>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</si>
  <si>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</si>
  <si>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</si>
  <si>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</si>
  <si>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</si>
  <si>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</si>
  <si>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</si>
  <si>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</si>
  <si>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</si>
  <si>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</si>
  <si>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</si>
  <si>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</si>
  <si>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</si>
  <si>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</si>
  <si>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</si>
  <si>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</si>
  <si>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</si>
  <si>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</si>
  <si>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</si>
  <si>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</si>
  <si>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</si>
  <si>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</si>
  <si>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</si>
  <si>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</si>
  <si>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</si>
  <si>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</si>
  <si>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</si>
  <si>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</si>
  <si>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</si>
  <si>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</si>
  <si>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</si>
  <si>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</si>
  <si>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</si>
  <si>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</si>
  <si>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</si>
  <si>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</si>
  <si>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</si>
  <si>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</si>
  <si>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</si>
  <si>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</si>
  <si>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</si>
  <si>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</si>
  <si>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</si>
  <si>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</si>
  <si>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</si>
  <si>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</si>
  <si>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</si>
  <si>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</si>
  <si>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</si>
  <si>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</si>
  <si>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</si>
  <si>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</si>
  <si>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</si>
  <si>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</si>
  <si>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</si>
  <si>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</si>
  <si>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</si>
  <si>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</si>
  <si>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</si>
  <si>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</si>
  <si>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</si>
  <si>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</si>
  <si>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</si>
  <si>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</si>
  <si>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</si>
  <si>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</si>
  <si>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</si>
  <si>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</si>
  <si>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</si>
  <si>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</si>
  <si>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</si>
  <si>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</si>
  <si>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</si>
  <si>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</si>
  <si>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</si>
  <si>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</si>
  <si>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</si>
  <si>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</si>
  <si>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</si>
  <si>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</si>
  <si>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</si>
  <si>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</si>
  <si>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</si>
  <si>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</si>
  <si>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</si>
  <si>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</si>
  <si>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</si>
  <si>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</si>
  <si>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</si>
  <si>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</si>
  <si>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</si>
  <si>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</si>
  <si>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</si>
  <si>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</si>
  <si>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</si>
  <si>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</si>
  <si>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</si>
  <si>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</si>
  <si>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</si>
  <si>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</si>
  <si>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</si>
  <si>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</si>
  <si>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</si>
  <si>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</si>
  <si>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</si>
  <si>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</si>
  <si>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</si>
  <si>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</si>
  <si>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</si>
  <si>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</si>
  <si>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</si>
  <si>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</si>
  <si>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</si>
  <si>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</si>
  <si>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</si>
  <si>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</si>
  <si>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</si>
  <si>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</si>
  <si>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</si>
  <si>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</si>
  <si>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</si>
  <si>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</si>
  <si>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</si>
  <si>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</si>
  <si>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</si>
  <si>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</si>
  <si>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</si>
  <si>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</si>
  <si>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</si>
  <si>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</si>
  <si>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</si>
  <si>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</si>
  <si>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</si>
  <si>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</si>
  <si>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</si>
  <si>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</si>
  <si>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</si>
  <si>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</si>
  <si>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</si>
  <si>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</si>
  <si>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</si>
  <si>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</si>
  <si>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</si>
  <si>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</si>
  <si>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</si>
  <si>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</si>
  <si>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</si>
  <si>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</si>
  <si>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</si>
  <si>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</si>
  <si>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</si>
  <si>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</si>
  <si>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</si>
  <si>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</si>
  <si>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</si>
  <si>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</si>
  <si>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</si>
  <si>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</si>
  <si>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</si>
  <si>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</si>
  <si>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</si>
  <si>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</si>
  <si>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</si>
  <si>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</si>
  <si>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</si>
  <si>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</si>
  <si>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</si>
  <si>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</si>
  <si>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</si>
  <si>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</si>
  <si>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</si>
  <si>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</si>
  <si>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</si>
  <si>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</si>
  <si>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</si>
  <si>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</si>
  <si>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</si>
  <si>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</si>
  <si>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</si>
  <si>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</si>
  <si>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</si>
  <si>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</si>
  <si>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</si>
  <si>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</si>
  <si>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</si>
  <si>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</si>
  <si>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</si>
  <si>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</si>
  <si>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</si>
  <si>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</si>
  <si>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</si>
  <si>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</si>
  <si>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</si>
  <si>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</si>
  <si>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</si>
  <si>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</si>
  <si>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</si>
  <si>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</si>
  <si>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</si>
  <si>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</si>
  <si>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</si>
  <si>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</si>
  <si>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</si>
  <si>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</si>
  <si>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</si>
  <si>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</si>
  <si>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</si>
  <si>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</si>
  <si>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</si>
  <si>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</si>
  <si>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</si>
  <si>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</si>
  <si>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</si>
  <si>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</si>
  <si>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</si>
  <si>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</si>
  <si>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</si>
  <si>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</si>
  <si>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</si>
  <si>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</si>
  <si>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</si>
  <si>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</si>
  <si>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</si>
  <si>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</si>
  <si>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</si>
  <si>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</si>
  <si>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</si>
  <si>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</si>
  <si>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</si>
  <si>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</si>
  <si>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</si>
  <si>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</si>
  <si>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</si>
  <si>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</si>
  <si>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</si>
  <si>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</si>
  <si>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</si>
  <si>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</si>
  <si>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</si>
  <si>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</si>
  <si>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</si>
  <si>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</si>
  <si>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</si>
  <si>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</si>
  <si>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</si>
  <si>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</si>
  <si>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</si>
  <si>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</si>
  <si>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</si>
  <si>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</si>
  <si>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</si>
  <si>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</si>
  <si>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</si>
  <si>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</si>
  <si>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</si>
  <si>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</si>
  <si>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</si>
  <si>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</si>
  <si>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</si>
  <si>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</si>
  <si>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</si>
  <si>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</si>
  <si>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</si>
  <si>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</si>
  <si>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</si>
  <si>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</si>
  <si>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</si>
  <si>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</si>
  <si>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</si>
  <si>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</si>
  <si>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</si>
  <si>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</si>
  <si>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</si>
  <si>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</si>
  <si>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</si>
  <si>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</si>
  <si>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</si>
  <si>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</si>
  <si>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</si>
  <si>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</si>
  <si>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</si>
  <si>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</si>
  <si>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</si>
  <si>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</si>
  <si>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</si>
  <si>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</si>
  <si>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</si>
  <si>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</si>
  <si>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</si>
  <si>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</si>
  <si>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</si>
  <si>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</si>
  <si>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</si>
  <si>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</si>
  <si>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</si>
  <si>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</si>
  <si>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</si>
  <si>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</si>
  <si>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</si>
  <si>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</si>
  <si>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</si>
  <si>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</si>
  <si>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</si>
  <si>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</si>
  <si>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</si>
  <si>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</si>
  <si>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</si>
  <si>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</si>
  <si>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</si>
  <si>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</si>
  <si>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</si>
  <si>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</si>
  <si>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</si>
  <si>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</si>
  <si>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</si>
  <si>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</si>
  <si>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</si>
  <si>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</si>
  <si>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</si>
  <si>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</si>
  <si>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</si>
  <si>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</si>
  <si>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</si>
  <si>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</si>
  <si>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</si>
  <si>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</si>
  <si>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</si>
  <si>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</si>
  <si>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</si>
  <si>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</si>
  <si>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</si>
  <si>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</si>
  <si>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</si>
  <si>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</si>
  <si>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</si>
  <si>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</si>
  <si>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</si>
  <si>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</si>
  <si>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</si>
  <si>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</si>
  <si>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</si>
  <si>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</si>
  <si>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</si>
  <si>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</si>
  <si>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</si>
  <si>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</si>
  <si>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</si>
  <si>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</si>
  <si>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</si>
  <si>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</si>
  <si>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</si>
  <si>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</si>
  <si>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</si>
  <si>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</si>
  <si>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</si>
  <si>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</si>
  <si>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</si>
  <si>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</si>
  <si>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</si>
  <si>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</si>
  <si>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</si>
  <si>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</si>
  <si>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</si>
  <si>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</si>
  <si>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</si>
  <si>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</si>
  <si>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</si>
  <si>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</si>
  <si>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</si>
  <si>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</si>
  <si>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</si>
  <si>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</si>
  <si>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</si>
  <si>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</si>
  <si>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</si>
  <si>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</si>
  <si>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</si>
  <si>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</si>
  <si>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</si>
  <si>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</si>
  <si>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</si>
  <si>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</si>
  <si>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</si>
  <si>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</si>
  <si>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</si>
  <si>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</si>
  <si>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</si>
  <si>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</si>
  <si>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</si>
  <si>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</si>
  <si>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</si>
  <si>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</si>
  <si>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</si>
  <si>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</si>
  <si>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</si>
  <si>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</si>
  <si>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</si>
  <si>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</si>
  <si>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</si>
  <si>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</si>
  <si>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</si>
  <si>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</si>
  <si>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</si>
  <si>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</si>
  <si>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</si>
  <si>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</si>
  <si>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</si>
  <si>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</si>
  <si>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</si>
  <si>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</si>
  <si>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</si>
  <si>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</si>
  <si>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</si>
  <si>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</si>
  <si>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</si>
  <si>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</si>
  <si>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</si>
  <si>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</si>
  <si>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</si>
  <si>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</si>
  <si>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</si>
  <si>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</si>
  <si>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</si>
  <si>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</si>
  <si>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</si>
  <si>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</si>
  <si>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</si>
  <si>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</si>
  <si>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</si>
  <si>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</si>
  <si>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</si>
  <si>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</si>
  <si>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</si>
  <si>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</si>
  <si>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</si>
  <si>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</si>
  <si>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</si>
  <si>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</si>
  <si>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</si>
  <si>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</si>
  <si>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</si>
  <si>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</si>
  <si>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</si>
  <si>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</si>
  <si>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</si>
  <si>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</si>
  <si>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</si>
  <si>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</si>
  <si>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</si>
  <si>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</si>
  <si>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</si>
  <si>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</si>
  <si>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</si>
  <si>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</si>
  <si>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</si>
  <si>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</si>
  <si>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</si>
  <si>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</si>
  <si>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</si>
  <si>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</si>
  <si>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</si>
  <si>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</si>
  <si>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</si>
  <si>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</si>
  <si>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</si>
  <si>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</si>
  <si>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</si>
  <si>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</si>
  <si>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</si>
  <si>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</si>
  <si>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</si>
  <si>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</si>
  <si>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</si>
  <si>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</si>
  <si>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</si>
  <si>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</si>
  <si>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</si>
  <si>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</si>
  <si>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</si>
  <si>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</si>
  <si>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</si>
  <si>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</si>
  <si>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</si>
  <si>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</si>
  <si>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</si>
  <si>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</si>
  <si>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</si>
  <si>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</si>
  <si>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</si>
  <si>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</si>
  <si>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</si>
  <si>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</si>
  <si>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</si>
  <si>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</si>
  <si>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</si>
  <si>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</si>
  <si>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</si>
  <si>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</si>
  <si>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</si>
  <si>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</si>
  <si>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</si>
  <si>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</si>
  <si>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</si>
  <si>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</si>
  <si>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</si>
  <si>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</si>
  <si>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</si>
  <si>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</si>
  <si>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</si>
  <si>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</si>
  <si>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</si>
  <si>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</si>
  <si>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</si>
  <si>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</si>
  <si>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</si>
  <si>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</si>
  <si>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</si>
  <si>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</si>
  <si>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</si>
  <si>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</si>
  <si>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</si>
  <si>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</si>
  <si>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</si>
  <si>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</si>
  <si>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</si>
  <si>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</si>
  <si>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</si>
  <si>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</si>
  <si>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</si>
  <si>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</si>
  <si>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</si>
  <si>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</si>
  <si>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</si>
  <si>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</si>
  <si>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</si>
  <si>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</si>
  <si>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</si>
  <si>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</si>
  <si>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</si>
  <si>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</si>
  <si>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</si>
  <si>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</si>
  <si>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</si>
  <si>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</si>
  <si>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</si>
  <si>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</si>
  <si>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</si>
  <si>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</si>
  <si>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</si>
  <si>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</si>
  <si>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</si>
  <si>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</si>
  <si>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</si>
  <si>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</si>
  <si>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</si>
  <si>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</si>
  <si>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</si>
  <si>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</si>
  <si>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</si>
  <si>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</si>
  <si>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</si>
  <si>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</si>
  <si>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</si>
  <si>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</si>
  <si>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</si>
  <si>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</si>
  <si>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</si>
  <si>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</si>
  <si>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</si>
  <si>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</si>
  <si>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</si>
  <si>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</si>
  <si>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</si>
  <si>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</si>
  <si>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</si>
  <si>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</si>
  <si>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</si>
  <si>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</si>
  <si>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</si>
  <si>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</si>
  <si>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</si>
  <si>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</si>
  <si>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</si>
  <si>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</si>
  <si>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</si>
  <si>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</si>
  <si>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</si>
  <si>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</si>
  <si>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</si>
  <si>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</si>
  <si>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</si>
  <si>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</si>
  <si>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</si>
  <si>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</si>
  <si>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</si>
  <si>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</si>
  <si>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</si>
  <si>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</si>
  <si>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</si>
  <si>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</si>
  <si>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</si>
  <si>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</si>
  <si>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</si>
  <si>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</si>
  <si>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</si>
  <si>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</si>
  <si>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</si>
  <si>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</si>
  <si>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</si>
  <si>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</si>
  <si>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</si>
  <si>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</si>
  <si>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</si>
  <si>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</si>
  <si>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</si>
  <si>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</si>
  <si>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</si>
  <si>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</si>
  <si>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</si>
  <si>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</si>
  <si>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</si>
  <si>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</si>
  <si>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</si>
  <si>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</si>
  <si>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</si>
  <si>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</si>
  <si>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</si>
  <si>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</si>
  <si>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</si>
  <si>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</si>
  <si>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</si>
  <si>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</si>
  <si>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</si>
  <si>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</si>
  <si>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</si>
  <si>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</si>
  <si>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</si>
  <si>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</si>
  <si>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</si>
  <si>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</si>
  <si>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</si>
  <si>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</si>
  <si>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</si>
  <si>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</si>
  <si>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</si>
  <si>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</si>
  <si>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</si>
  <si>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</si>
  <si>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</si>
  <si>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</si>
  <si>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</si>
  <si>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</si>
  <si>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</si>
  <si>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</si>
  <si>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</si>
  <si>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</si>
  <si>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</si>
  <si>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</si>
  <si>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</si>
  <si>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</si>
  <si>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</si>
  <si>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</si>
  <si>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</si>
  <si>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</si>
  <si>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</si>
  <si>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</si>
  <si>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</si>
  <si>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</si>
  <si>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</si>
  <si>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</si>
  <si>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</si>
  <si>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</si>
  <si>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</si>
  <si>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</si>
  <si>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</si>
  <si>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</si>
  <si>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</si>
  <si>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</si>
  <si>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</si>
  <si>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</si>
  <si>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</si>
  <si>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</si>
  <si>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</si>
  <si>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</si>
  <si>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</si>
  <si>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</si>
  <si>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</si>
  <si>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</si>
  <si>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</si>
  <si>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</si>
  <si>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</si>
  <si>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</si>
  <si>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</si>
  <si>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</si>
  <si>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</si>
  <si>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</si>
  <si>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</si>
  <si>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</si>
  <si>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</si>
  <si>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</si>
  <si>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</si>
  <si>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</si>
  <si>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</si>
  <si>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</si>
  <si>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</si>
  <si>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</si>
  <si>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</si>
  <si>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</si>
  <si>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</si>
  <si>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</si>
  <si>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</si>
  <si>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</si>
  <si>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</si>
  <si>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</si>
  <si>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</si>
  <si>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</si>
  <si>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</si>
  <si>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</si>
  <si>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</si>
  <si>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</si>
  <si>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</si>
  <si>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</si>
  <si>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</si>
  <si>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</si>
  <si>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</si>
  <si>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</si>
  <si>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</si>
  <si>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</si>
  <si>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</si>
  <si>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</si>
  <si>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</si>
  <si>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</si>
  <si>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</si>
  <si>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</si>
  <si>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</si>
  <si>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</si>
  <si>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</si>
  <si>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</si>
  <si>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</si>
  <si>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</si>
  <si>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</si>
  <si>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</si>
  <si>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</si>
  <si>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</si>
  <si>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</si>
  <si>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</si>
  <si>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</si>
  <si>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</si>
  <si>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</si>
  <si>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</si>
  <si>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</si>
  <si>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</si>
  <si>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</si>
  <si>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</si>
  <si>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</si>
  <si>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</si>
  <si>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</si>
  <si>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</si>
  <si>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</si>
  <si>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</si>
  <si>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</si>
  <si>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</si>
  <si>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</si>
  <si>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</si>
  <si>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</si>
  <si>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</si>
  <si>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</si>
  <si>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</si>
  <si>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</si>
  <si>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</si>
  <si>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</si>
  <si>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</si>
  <si>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</si>
  <si>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</si>
  <si>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</si>
  <si>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</si>
  <si>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</si>
  <si>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</si>
  <si>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</si>
  <si>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</si>
  <si>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</si>
  <si>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</si>
  <si>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</si>
  <si>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</si>
  <si>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</si>
  <si>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</si>
  <si>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</si>
  <si>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</si>
  <si>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</si>
  <si>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</si>
  <si>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</si>
  <si>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</si>
  <si>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</si>
  <si>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</si>
  <si>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</si>
  <si>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</si>
  <si>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</si>
  <si>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</si>
  <si>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</si>
  <si>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</si>
  <si>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</si>
  <si>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</si>
  <si>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</si>
  <si>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</si>
  <si>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</si>
  <si>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</si>
  <si>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</si>
  <si>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</si>
  <si>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</si>
  <si>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</si>
  <si>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</si>
  <si>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</si>
  <si>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</si>
  <si>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</si>
  <si>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</si>
  <si>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</si>
  <si>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</si>
  <si>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</si>
  <si>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</si>
  <si>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</si>
  <si>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</si>
  <si>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</si>
  <si>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</si>
  <si>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</si>
  <si>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</si>
  <si>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</si>
  <si>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</si>
  <si>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</si>
  <si>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</si>
  <si>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</si>
  <si>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</si>
  <si>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</si>
  <si>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</si>
  <si>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</si>
  <si>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</si>
  <si>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</si>
  <si>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</si>
  <si>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</si>
  <si>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</si>
  <si>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</si>
  <si>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</si>
  <si>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</si>
  <si>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</si>
  <si>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</si>
  <si>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</si>
  <si>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</si>
  <si>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</si>
  <si>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</si>
  <si>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</si>
  <si>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</si>
  <si>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</si>
  <si>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</si>
  <si>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</si>
  <si>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</si>
  <si>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</si>
  <si>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</si>
  <si>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</si>
  <si>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</si>
  <si>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</si>
  <si>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</si>
  <si>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</si>
  <si>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</si>
  <si>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</si>
  <si>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</si>
  <si>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</si>
  <si>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</si>
  <si>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</si>
  <si>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</si>
  <si>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</si>
  <si>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</si>
  <si>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</si>
  <si>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</si>
  <si>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</si>
  <si>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</si>
  <si>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</si>
  <si>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</si>
  <si>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</si>
  <si>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</si>
  <si>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</si>
  <si>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</si>
  <si>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</si>
  <si>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</si>
  <si>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</si>
  <si>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</si>
  <si>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</si>
  <si>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</si>
  <si>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</si>
  <si>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</si>
  <si>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</si>
  <si>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</si>
  <si>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</si>
  <si>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</si>
  <si>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</si>
  <si>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</si>
  <si>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</si>
  <si>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</si>
  <si>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</si>
  <si>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</si>
  <si>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</si>
  <si>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</si>
  <si>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</si>
  <si>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</si>
  <si>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</si>
  <si>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</si>
  <si>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</si>
  <si>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</si>
  <si>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</si>
  <si>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</si>
  <si>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</si>
  <si>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</si>
  <si>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</si>
  <si>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</si>
  <si>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</si>
  <si>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</si>
  <si>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</si>
  <si>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</si>
  <si>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</si>
  <si>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</si>
  <si>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</si>
  <si>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</si>
  <si>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</si>
  <si>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</si>
  <si>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</si>
  <si>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</si>
  <si>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</si>
  <si>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</si>
  <si>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</si>
  <si>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</si>
  <si>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</si>
  <si>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</si>
  <si>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</si>
  <si>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</si>
  <si>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</si>
  <si>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</si>
  <si>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</si>
  <si>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</si>
  <si>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</si>
  <si>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</si>
  <si>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</si>
  <si>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</si>
  <si>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</si>
  <si>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</si>
  <si>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</si>
  <si>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</si>
  <si>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</si>
  <si>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</si>
  <si>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</si>
  <si>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</si>
  <si>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</si>
  <si>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</si>
  <si>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</si>
  <si>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</si>
  <si>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</si>
  <si>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</si>
  <si>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</si>
  <si>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</si>
  <si>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</si>
  <si>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</si>
  <si>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</si>
  <si>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</si>
  <si>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</si>
  <si>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</si>
  <si>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</si>
  <si>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</si>
  <si>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</si>
  <si>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</si>
  <si>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</si>
  <si>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</si>
  <si>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</si>
  <si>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</si>
  <si>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</si>
  <si>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</si>
  <si>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</si>
  <si>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</si>
  <si>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</si>
  <si>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</si>
  <si>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</si>
  <si>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</si>
  <si>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</si>
  <si>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</si>
  <si>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</si>
  <si>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</si>
  <si>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</si>
  <si>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</si>
  <si>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</si>
  <si>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</si>
  <si>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</si>
  <si>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</si>
  <si>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</si>
  <si>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</si>
  <si>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</si>
  <si>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</si>
  <si>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</si>
  <si>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</si>
  <si>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</si>
  <si>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</si>
  <si>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</si>
  <si>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</si>
  <si>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</si>
  <si>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</si>
  <si>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</si>
  <si>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</si>
  <si>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</si>
  <si>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</si>
  <si>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</si>
  <si>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</si>
  <si>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</si>
  <si>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</si>
  <si>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</si>
  <si>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</si>
  <si>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</si>
  <si>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</si>
  <si>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</si>
  <si>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</si>
  <si>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</si>
  <si>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</si>
  <si>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</si>
  <si>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</si>
  <si>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</si>
  <si>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</si>
  <si>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</si>
  <si>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</si>
  <si>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</si>
  <si>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</si>
  <si>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</si>
  <si>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</si>
  <si>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</si>
  <si>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</si>
  <si>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</si>
  <si>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</si>
  <si>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</si>
  <si>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</si>
  <si>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</si>
  <si>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</si>
  <si>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</si>
  <si>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</si>
  <si>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</si>
  <si>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</si>
  <si>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</si>
  <si>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</si>
  <si>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</si>
  <si>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</si>
  <si>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</si>
  <si>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</si>
  <si>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</si>
  <si>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</si>
  <si>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</si>
  <si>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</si>
  <si>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</si>
  <si>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</si>
  <si>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</si>
  <si>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</si>
  <si>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</si>
  <si>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</si>
  <si>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</si>
  <si>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</si>
  <si>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</si>
  <si>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</si>
  <si>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</si>
  <si>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</si>
  <si>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</si>
  <si>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</si>
  <si>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</si>
  <si>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</si>
  <si>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</si>
  <si>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</si>
  <si>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</si>
  <si>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</si>
  <si>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</si>
  <si>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</si>
  <si>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</si>
  <si>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</si>
  <si>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</si>
  <si>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</si>
  <si>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</si>
  <si>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</si>
  <si>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</si>
  <si>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</si>
  <si>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</si>
  <si>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</si>
  <si>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</si>
  <si>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</si>
  <si>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</si>
  <si>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</si>
  <si>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</si>
  <si>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</si>
  <si>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</si>
  <si>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</si>
  <si>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</si>
  <si>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</si>
  <si>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</si>
  <si>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</si>
  <si>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</si>
  <si>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</si>
  <si>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</si>
  <si>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</si>
  <si>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</si>
  <si>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</si>
  <si>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</si>
  <si>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</si>
  <si>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</si>
  <si>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</si>
  <si>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</si>
  <si>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</si>
  <si>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</si>
  <si>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</si>
  <si>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</si>
  <si>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</si>
  <si>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</si>
  <si>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</si>
  <si>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</si>
  <si>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</si>
  <si>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</si>
  <si>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</si>
  <si>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</si>
  <si>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</si>
  <si>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</si>
  <si>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</si>
  <si>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</si>
  <si>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</si>
  <si>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</si>
  <si>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</si>
  <si>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</si>
  <si>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</si>
  <si>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</si>
  <si>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</si>
  <si>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</si>
  <si>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</si>
  <si>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</si>
  <si>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</si>
  <si>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</si>
  <si>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</si>
  <si>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</si>
  <si>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</si>
  <si>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</si>
  <si>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</si>
  <si>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</si>
  <si>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</si>
  <si>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</si>
  <si>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</si>
  <si>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</si>
  <si>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</si>
  <si>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</si>
  <si>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</si>
  <si>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</si>
  <si>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</si>
  <si>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</si>
  <si>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</si>
  <si>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</si>
  <si>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</si>
  <si>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</si>
  <si>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</si>
  <si>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</si>
  <si>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</si>
  <si>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</si>
  <si>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</si>
  <si>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</si>
  <si>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</si>
  <si>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</si>
  <si>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</si>
  <si>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</si>
  <si>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</si>
  <si>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</si>
  <si>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</si>
  <si>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</si>
  <si>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</si>
  <si>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</si>
  <si>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</si>
  <si>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</si>
  <si>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</si>
  <si>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</si>
  <si>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</si>
  <si>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</si>
  <si>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</si>
  <si>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</si>
  <si>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</si>
  <si>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</si>
  <si>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</si>
  <si>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</si>
  <si>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</si>
  <si>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</si>
  <si>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</si>
  <si>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</si>
  <si>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</si>
  <si>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</si>
  <si>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</si>
  <si>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</si>
  <si>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</si>
  <si>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</si>
  <si>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</si>
  <si>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</si>
  <si>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</si>
  <si>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</si>
  <si>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</si>
  <si>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</si>
  <si>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</si>
  <si>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</si>
  <si>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</si>
  <si>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</si>
  <si>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</si>
  <si>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</si>
  <si>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</si>
  <si>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</si>
  <si>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</si>
  <si>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</si>
  <si>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</si>
  <si>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</si>
  <si>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</si>
  <si>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</si>
  <si>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</si>
  <si>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</si>
  <si>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</si>
  <si>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</si>
  <si>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</si>
  <si>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</si>
  <si>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</si>
  <si>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</si>
  <si>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</si>
  <si>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</si>
  <si>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</si>
  <si>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</si>
  <si>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</si>
  <si>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</si>
  <si>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</si>
  <si>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</si>
  <si>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</si>
  <si>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</si>
  <si>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</si>
  <si>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</si>
  <si>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</si>
  <si>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</si>
  <si>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</si>
  <si>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</si>
  <si>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</si>
  <si>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</si>
  <si>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</si>
  <si>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</si>
  <si>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</si>
  <si>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</si>
  <si>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</si>
  <si>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</si>
  <si>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</si>
  <si>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</si>
  <si>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</si>
  <si>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</si>
  <si>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</si>
  <si>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</si>
  <si>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</si>
  <si>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</si>
  <si>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</si>
  <si>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</si>
  <si>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</si>
  <si>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</si>
  <si>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</si>
  <si>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</si>
  <si>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</si>
  <si>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</si>
  <si>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</si>
  <si>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</si>
  <si>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</si>
  <si>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</si>
  <si>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</si>
  <si>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</si>
  <si>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</si>
  <si>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</si>
  <si>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</si>
  <si>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</si>
  <si>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</si>
  <si>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</si>
  <si>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</si>
  <si>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</si>
  <si>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</si>
  <si>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</si>
  <si>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</si>
  <si>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</si>
  <si>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</si>
  <si>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</si>
  <si>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</si>
  <si>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</si>
  <si>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</si>
  <si>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</si>
  <si>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</si>
  <si>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</si>
  <si>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</si>
  <si>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</si>
  <si>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</si>
  <si>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</si>
  <si>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</si>
  <si>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</si>
  <si>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</si>
  <si>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</si>
  <si>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</si>
  <si>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</si>
  <si>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</si>
  <si>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</si>
  <si>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</si>
  <si>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</si>
  <si>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</si>
  <si>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</si>
  <si>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</si>
  <si>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</si>
  <si>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</si>
  <si>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</si>
  <si>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</si>
  <si>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</si>
  <si>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</si>
  <si>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</si>
  <si>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</si>
  <si>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</si>
  <si>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</si>
  <si>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</si>
  <si>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</si>
  <si>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</si>
  <si>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</si>
  <si>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</si>
  <si>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</si>
  <si>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</si>
  <si>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</si>
  <si>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</si>
  <si>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</si>
  <si>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</si>
  <si>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</si>
  <si>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</si>
  <si>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</si>
  <si>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</si>
  <si>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</si>
  <si>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</si>
  <si>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</si>
  <si>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</si>
  <si>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</si>
  <si>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</si>
  <si>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</si>
  <si>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</si>
  <si>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</si>
  <si>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</si>
  <si>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</si>
  <si>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</si>
  <si>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</si>
  <si>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</si>
  <si>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</si>
  <si>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</si>
  <si>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</si>
  <si>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</si>
  <si>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</si>
  <si>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</si>
  <si>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</si>
  <si>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</si>
  <si>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</si>
  <si>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</si>
  <si>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</si>
  <si>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</si>
  <si>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</si>
  <si>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</si>
  <si>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</si>
  <si>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</si>
  <si>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</si>
  <si>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</si>
  <si>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</si>
  <si>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</si>
  <si>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</si>
  <si>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</si>
  <si>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</si>
  <si>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</si>
  <si>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</si>
  <si>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</si>
  <si>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</si>
  <si>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</si>
  <si>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</si>
  <si>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</si>
  <si>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</si>
  <si>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</si>
  <si>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</si>
  <si>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</si>
  <si>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</si>
  <si>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</si>
  <si>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</si>
  <si>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</si>
  <si>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</si>
  <si>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</si>
  <si>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</si>
  <si>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</si>
  <si>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</si>
  <si>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</si>
  <si>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</si>
  <si>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</si>
  <si>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</si>
  <si>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</si>
  <si>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</si>
  <si>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</si>
  <si>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</si>
  <si>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</si>
  <si>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</si>
  <si>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</si>
  <si>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</si>
  <si>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</si>
  <si>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</si>
  <si>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</si>
  <si>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</si>
  <si>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</si>
  <si>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</si>
  <si>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</si>
  <si>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</si>
  <si>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</si>
  <si>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</si>
  <si>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</si>
  <si>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</si>
  <si>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</si>
  <si>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</si>
  <si>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</si>
  <si>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</si>
  <si>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</si>
  <si>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</si>
  <si>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</si>
  <si>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</si>
  <si>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</si>
  <si>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</si>
  <si>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</si>
  <si>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</si>
  <si>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</si>
  <si>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</si>
  <si>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</si>
  <si>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</si>
  <si>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</si>
  <si>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</si>
  <si>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</si>
  <si>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</si>
  <si>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</si>
  <si>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</si>
  <si>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</si>
  <si>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</si>
  <si>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</si>
  <si>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</si>
  <si>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</si>
  <si>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</si>
  <si>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</si>
  <si>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</si>
  <si>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</si>
  <si>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</si>
  <si>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</si>
  <si>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</si>
  <si>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</si>
  <si>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</si>
  <si>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</si>
  <si>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</si>
  <si>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</si>
  <si>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</si>
  <si>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</si>
  <si>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</si>
  <si>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</si>
  <si>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</si>
  <si>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</si>
  <si>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</si>
  <si>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</si>
  <si>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</si>
  <si>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</si>
  <si>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</si>
  <si>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</si>
  <si>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</si>
  <si>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</si>
  <si>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</si>
  <si>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</si>
  <si>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</si>
  <si>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</si>
  <si>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</si>
  <si>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</si>
  <si>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</si>
  <si>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</si>
  <si>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</si>
  <si>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</si>
  <si>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</si>
  <si>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</si>
  <si>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</si>
  <si>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</si>
  <si>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</si>
  <si>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</si>
  <si>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</si>
  <si>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</si>
  <si>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</si>
  <si>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</si>
  <si>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</si>
  <si>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</si>
  <si>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</si>
  <si>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</si>
  <si>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</si>
  <si>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</si>
  <si>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</si>
  <si>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</si>
  <si>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</si>
  <si>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</si>
  <si>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</si>
  <si>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</si>
  <si>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</si>
  <si>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</si>
  <si>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</si>
  <si>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</si>
  <si>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</si>
  <si>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</si>
  <si>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</si>
  <si>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</si>
  <si>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</si>
  <si>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</si>
  <si>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</si>
  <si>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</si>
  <si>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</si>
  <si>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</si>
  <si>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</si>
  <si>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</si>
  <si>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</si>
  <si>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</si>
  <si>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</si>
  <si>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</si>
  <si>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</si>
  <si>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</si>
  <si>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</si>
  <si>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</si>
  <si>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</si>
  <si>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</si>
  <si>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</si>
  <si>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</si>
  <si>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</si>
  <si>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</si>
  <si>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</si>
  <si>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</si>
  <si>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</si>
  <si>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</si>
  <si>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</si>
  <si>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</si>
  <si>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</si>
  <si>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</si>
  <si>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</si>
  <si>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</si>
  <si>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</si>
  <si>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</si>
  <si>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</si>
  <si>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</si>
  <si>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</si>
  <si>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</si>
  <si>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</si>
  <si>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</si>
  <si>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</si>
  <si>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</si>
  <si>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</si>
  <si>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</si>
  <si>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</si>
  <si>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</si>
  <si>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</si>
  <si>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</si>
  <si>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</si>
  <si>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</si>
  <si>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</si>
  <si>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</si>
  <si>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</si>
  <si>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</si>
  <si>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</si>
  <si>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</si>
  <si>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</si>
  <si>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</si>
  <si>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</si>
  <si>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</si>
  <si>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</si>
  <si>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</si>
  <si>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</si>
  <si>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</si>
  <si>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</si>
  <si>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</si>
  <si>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</si>
  <si>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</si>
  <si>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</si>
  <si>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</si>
  <si>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</si>
  <si>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</si>
  <si>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</si>
  <si>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</si>
  <si>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</si>
  <si>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</si>
  <si>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</si>
  <si>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</si>
  <si>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</si>
  <si>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</si>
  <si>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</si>
  <si>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</si>
  <si>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</si>
  <si>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</si>
  <si>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</si>
  <si>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</si>
  <si>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</si>
  <si>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</si>
  <si>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</si>
  <si>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</si>
  <si>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</si>
  <si>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</si>
  <si>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</si>
  <si>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</si>
  <si>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</si>
  <si>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</si>
  <si>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</si>
  <si>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</si>
  <si>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</si>
  <si>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</si>
  <si>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</si>
  <si>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</si>
  <si>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</si>
  <si>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</si>
  <si>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</si>
  <si>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</si>
  <si>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</si>
  <si>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</si>
  <si>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</si>
  <si>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</si>
  <si>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</si>
  <si>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</si>
  <si>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</si>
  <si>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</si>
  <si>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</si>
  <si>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</si>
  <si>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</si>
  <si>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</si>
  <si>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</si>
  <si>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</si>
  <si>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</si>
  <si>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</si>
  <si>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</si>
  <si>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</si>
  <si>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</si>
  <si>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</si>
  <si>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</si>
  <si>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</si>
  <si>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</si>
  <si>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</si>
  <si>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</si>
  <si>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</si>
  <si>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</si>
  <si>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</si>
  <si>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</si>
  <si>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</si>
  <si>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</si>
  <si>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</si>
  <si>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</si>
  <si>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</si>
  <si>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</si>
  <si>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</si>
  <si>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</si>
  <si>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</si>
  <si>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</si>
  <si>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</si>
  <si>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</si>
  <si>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</si>
  <si>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</si>
  <si>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</si>
  <si>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</si>
  <si>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</si>
  <si>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</si>
  <si>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</si>
  <si>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</si>
  <si>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</si>
  <si>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</si>
  <si>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</si>
  <si>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</si>
  <si>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</si>
  <si>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</si>
  <si>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</si>
  <si>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</si>
  <si>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</si>
  <si>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</si>
  <si>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</si>
  <si>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</si>
  <si>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</si>
  <si>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</si>
  <si>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</si>
  <si>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</si>
  <si>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</si>
  <si>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</si>
  <si>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</si>
  <si>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</si>
  <si>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</si>
  <si>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</si>
  <si>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</si>
  <si>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</si>
  <si>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</si>
  <si>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</si>
  <si>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</si>
  <si>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</si>
  <si>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</si>
  <si>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</si>
  <si>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</si>
  <si>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</si>
  <si>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</si>
  <si>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</si>
  <si>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</si>
  <si>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</si>
  <si>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</si>
  <si>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</si>
  <si>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</si>
  <si>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</si>
  <si>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</si>
  <si>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</si>
  <si>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</si>
  <si>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</si>
  <si>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</si>
  <si>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</si>
  <si>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</si>
  <si>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</si>
  <si>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</si>
  <si>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</si>
  <si>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</si>
  <si>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</si>
  <si>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</si>
  <si>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</si>
  <si>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</si>
  <si>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</si>
  <si>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</si>
  <si>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</si>
  <si>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</si>
  <si>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</si>
  <si>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</si>
  <si>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</si>
  <si>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</si>
  <si>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</si>
  <si>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</si>
  <si>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</si>
  <si>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</si>
  <si>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</si>
  <si>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</si>
  <si>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</si>
  <si>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</si>
  <si>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</si>
  <si>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</si>
  <si>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</si>
  <si>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</si>
  <si>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</si>
  <si>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</si>
  <si>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</si>
  <si>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</si>
  <si>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</si>
  <si>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</si>
  <si>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</si>
  <si>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</si>
  <si>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</si>
  <si>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</si>
  <si>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</si>
  <si>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</si>
  <si>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</si>
  <si>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</si>
  <si>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</si>
  <si>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</si>
  <si>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</si>
  <si>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</si>
  <si>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</si>
  <si>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</si>
  <si>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</si>
  <si>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</si>
  <si>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</si>
  <si>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</si>
  <si>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</si>
  <si>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</si>
  <si>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</si>
  <si>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</si>
  <si>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</si>
  <si>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</si>
  <si>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</si>
  <si>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</si>
  <si>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</si>
  <si>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</si>
  <si>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</si>
  <si>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</si>
  <si>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</si>
  <si>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</si>
  <si>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</si>
  <si>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</si>
  <si>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</si>
  <si>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</si>
  <si>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</si>
  <si>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</si>
  <si>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</si>
  <si>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</si>
  <si>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</si>
  <si>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</si>
  <si>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</si>
  <si>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</si>
  <si>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</si>
  <si>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</si>
  <si>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</si>
  <si>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</si>
  <si>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</si>
  <si>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</si>
  <si>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</si>
  <si>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</si>
  <si>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</si>
  <si>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</si>
  <si>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</si>
  <si>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</si>
  <si>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</si>
  <si>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</si>
  <si>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</si>
  <si>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</si>
  <si>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</si>
  <si>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</si>
  <si>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</si>
  <si>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</si>
  <si>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</si>
  <si>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</si>
  <si>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</si>
  <si>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</si>
  <si>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</si>
  <si>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</si>
  <si>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</si>
  <si>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</si>
  <si>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</si>
  <si>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</si>
  <si>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</si>
  <si>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</si>
  <si>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</si>
  <si>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</si>
  <si>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</si>
  <si>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</si>
  <si>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</si>
  <si>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</si>
  <si>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</si>
  <si>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</si>
  <si>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</si>
  <si>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</si>
  <si>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</si>
  <si>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</si>
  <si>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</si>
  <si>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</si>
  <si>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</si>
  <si>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</si>
  <si>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</si>
  <si>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</si>
  <si>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</si>
  <si>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</si>
  <si>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</si>
  <si>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</si>
  <si>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</si>
  <si>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</si>
  <si>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</si>
  <si>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</si>
  <si>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</si>
  <si>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</si>
  <si>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</si>
  <si>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</si>
  <si>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</si>
  <si>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</si>
  <si>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</si>
  <si>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</si>
  <si>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</si>
  <si>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</si>
  <si>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</si>
  <si>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</si>
  <si>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</si>
  <si>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</si>
  <si>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</si>
  <si>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</si>
  <si>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</si>
  <si>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</si>
  <si>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</si>
  <si>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</si>
  <si>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</si>
  <si>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</si>
  <si>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</si>
  <si>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</si>
  <si>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</si>
  <si>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</si>
  <si>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</si>
  <si>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</si>
  <si>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</si>
  <si>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</si>
  <si>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</si>
  <si>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</si>
  <si>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</si>
  <si>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</si>
  <si>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</si>
  <si>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</si>
  <si>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</si>
  <si>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</si>
  <si>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</si>
  <si>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</si>
  <si>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</si>
  <si>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</si>
  <si>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</si>
  <si>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</si>
  <si>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</si>
  <si>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</si>
  <si>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</si>
  <si>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</si>
  <si>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</si>
  <si>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</si>
  <si>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</si>
  <si>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</si>
  <si>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</si>
  <si>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</si>
  <si>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</si>
  <si>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</si>
  <si>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</si>
  <si>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</si>
  <si>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</si>
  <si>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</si>
  <si>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</si>
  <si>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</si>
  <si>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</si>
  <si>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</si>
  <si>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</si>
  <si>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</si>
  <si>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</si>
  <si>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</si>
  <si>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</si>
  <si>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</si>
  <si>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</si>
  <si>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</si>
  <si>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</si>
  <si>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</si>
  <si>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</si>
  <si>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</si>
  <si>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</si>
  <si>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</si>
  <si>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</si>
  <si>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</si>
  <si>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</si>
  <si>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</si>
  <si>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</si>
  <si>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</si>
  <si>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</si>
  <si>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</si>
  <si>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</si>
  <si>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</si>
  <si>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</si>
  <si>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</si>
  <si>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</si>
  <si>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</si>
  <si>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</si>
  <si>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</si>
  <si>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</si>
  <si>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</si>
  <si>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</si>
  <si>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</si>
  <si>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</si>
  <si>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</si>
  <si>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</si>
  <si>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</si>
  <si>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</si>
  <si>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</si>
  <si>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</si>
  <si>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</si>
  <si>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</si>
  <si>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</si>
  <si>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</si>
  <si>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</si>
  <si>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</si>
  <si>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</si>
  <si>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</si>
  <si>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</si>
  <si>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</si>
  <si>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</si>
  <si>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</si>
  <si>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</si>
  <si>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</si>
  <si>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</si>
  <si>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</si>
  <si>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</si>
  <si>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</si>
  <si>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</si>
  <si>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</si>
  <si>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</si>
  <si>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</si>
  <si>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</si>
  <si>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</si>
  <si>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</si>
  <si>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</si>
  <si>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</si>
  <si>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</si>
  <si>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</si>
  <si>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</si>
  <si>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</si>
  <si>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</si>
  <si>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</si>
  <si>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</si>
  <si>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</si>
  <si>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</si>
  <si>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</si>
  <si>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</si>
  <si>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</si>
  <si>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</si>
  <si>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</si>
  <si>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</si>
  <si>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</si>
  <si>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</si>
  <si>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</si>
  <si>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</si>
  <si>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</si>
  <si>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</si>
  <si>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</si>
  <si>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</si>
  <si>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</si>
  <si>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</si>
  <si>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</si>
  <si>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</si>
  <si>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</si>
  <si>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</si>
  <si>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</si>
  <si>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</si>
  <si>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</si>
  <si>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</si>
  <si>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</si>
  <si>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</si>
  <si>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</si>
  <si>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</si>
  <si>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</si>
  <si>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</si>
  <si>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</si>
  <si>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</si>
  <si>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</si>
  <si>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</si>
  <si>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</si>
  <si>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</si>
  <si>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</si>
  <si>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</si>
  <si>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</si>
  <si>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</si>
  <si>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</si>
  <si>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</si>
  <si>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</si>
  <si>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</si>
  <si>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</si>
  <si>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</si>
  <si>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</si>
  <si>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</si>
  <si>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</si>
  <si>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</si>
  <si>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</si>
  <si>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</si>
  <si>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</si>
  <si>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</si>
  <si>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</si>
  <si>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</si>
  <si>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</si>
  <si>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</si>
  <si>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</si>
  <si>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</si>
  <si>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</si>
  <si>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</si>
  <si>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</si>
  <si>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</si>
  <si>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</si>
  <si>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</si>
  <si>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</si>
  <si>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</si>
  <si>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</si>
  <si>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</si>
  <si>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</si>
  <si>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</si>
  <si>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</si>
  <si>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</si>
  <si>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</si>
  <si>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</si>
  <si>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</si>
  <si>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</si>
  <si>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</si>
  <si>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</si>
  <si>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</si>
  <si>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</si>
  <si>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</si>
  <si>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</si>
  <si>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</si>
  <si>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</si>
  <si>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</si>
  <si>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</si>
  <si>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</si>
  <si>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</si>
  <si>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</si>
  <si>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</si>
  <si>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</si>
  <si>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</si>
  <si>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</si>
  <si>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</si>
  <si>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</si>
  <si>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</si>
  <si>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</si>
  <si>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</si>
  <si>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</si>
  <si>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</si>
  <si>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</si>
  <si>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</si>
  <si>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</si>
  <si>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</si>
  <si>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</si>
  <si>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</si>
  <si>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</si>
  <si>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</si>
  <si>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</si>
  <si>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</si>
  <si>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</si>
  <si>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</si>
  <si>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</si>
  <si>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</si>
  <si>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</si>
  <si>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</si>
  <si>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</si>
  <si>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</si>
  <si>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</si>
  <si>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</si>
  <si>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</si>
  <si>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</si>
  <si>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</si>
  <si>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</si>
  <si>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</si>
  <si>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</si>
  <si>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</si>
  <si>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</si>
  <si>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</si>
  <si>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</si>
  <si>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</si>
  <si>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</si>
  <si>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</si>
  <si>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</si>
  <si>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</si>
  <si>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</si>
  <si>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</si>
  <si>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</si>
  <si>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</si>
  <si>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</si>
  <si>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</si>
  <si>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</si>
  <si>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</si>
  <si>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</si>
  <si>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</si>
  <si>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</si>
  <si>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</si>
  <si>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</si>
  <si>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</si>
  <si>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</si>
  <si>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</si>
  <si>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</si>
  <si>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</si>
  <si>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</si>
  <si>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</si>
  <si>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</si>
  <si>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</si>
  <si>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</si>
  <si>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</si>
  <si>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</si>
  <si>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</si>
  <si>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</si>
  <si>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</si>
  <si>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</si>
  <si>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</si>
  <si>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</si>
  <si>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</si>
  <si>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</si>
  <si>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</si>
  <si>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</si>
  <si>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</si>
  <si>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</si>
  <si>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</si>
  <si>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</si>
  <si>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</si>
  <si>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</si>
  <si>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</si>
  <si>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</si>
  <si>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</si>
  <si>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</si>
  <si>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</si>
  <si>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</si>
  <si>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</si>
  <si>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</si>
  <si>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</si>
  <si>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</si>
  <si>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</si>
  <si>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</si>
  <si>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</si>
  <si>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</si>
  <si>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</si>
  <si>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</si>
  <si>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</si>
  <si>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</si>
  <si>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</si>
  <si>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</si>
  <si>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</si>
  <si>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</si>
  <si>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</si>
  <si>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</si>
  <si>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</si>
  <si>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</si>
  <si>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</si>
  <si>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</si>
  <si>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</si>
  <si>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</si>
  <si>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</si>
  <si>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</si>
  <si>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</si>
  <si>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</si>
  <si>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</si>
  <si>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</si>
  <si>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</si>
  <si>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</si>
  <si>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</si>
  <si>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</si>
  <si>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</si>
  <si>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</si>
  <si>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</si>
  <si>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</si>
  <si>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</si>
  <si>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</si>
  <si>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</si>
  <si>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</si>
  <si>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</si>
  <si>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</si>
  <si>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</si>
  <si>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</si>
  <si>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</si>
  <si>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</si>
  <si>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</si>
  <si>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</si>
  <si>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</si>
  <si>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</si>
  <si>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</si>
  <si>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</si>
  <si>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</si>
  <si>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</si>
  <si>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</si>
  <si>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</si>
  <si>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</si>
  <si>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</si>
  <si>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</si>
  <si>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</si>
  <si>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</si>
  <si>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</si>
  <si>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</si>
  <si>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</si>
  <si>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</si>
  <si>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</si>
  <si>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</si>
  <si>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</si>
  <si>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</si>
  <si>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</si>
  <si>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</si>
  <si>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</si>
  <si>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</si>
  <si>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</si>
  <si>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</si>
  <si>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</si>
  <si>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</si>
  <si>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</si>
  <si>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</si>
  <si>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</si>
  <si>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</si>
  <si>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</si>
  <si>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</si>
  <si>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</si>
  <si>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</si>
  <si>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</si>
  <si>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</si>
  <si>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</si>
  <si>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</si>
  <si>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</si>
  <si>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</si>
  <si>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</si>
  <si>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</si>
  <si>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</si>
  <si>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</si>
  <si>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</si>
  <si>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</si>
  <si>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</si>
  <si>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</si>
  <si>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</si>
  <si>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</si>
  <si>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</si>
  <si>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</si>
  <si>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</si>
  <si>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</si>
  <si>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</si>
  <si>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</si>
  <si>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</si>
  <si>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</si>
  <si>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</si>
  <si>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</si>
  <si>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</si>
  <si>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</si>
  <si>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</si>
  <si>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</si>
  <si>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</si>
  <si>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</si>
  <si>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</si>
  <si>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</si>
  <si>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</si>
  <si>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</si>
  <si>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</si>
  <si>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</si>
  <si>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</si>
  <si>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</si>
  <si>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</si>
  <si>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</si>
  <si>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</si>
  <si>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</si>
  <si>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</si>
  <si>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</si>
  <si>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</si>
  <si>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</si>
  <si>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</si>
  <si>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</si>
  <si>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</si>
  <si>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</si>
  <si>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</si>
  <si>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</si>
  <si>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</si>
  <si>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</si>
  <si>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</si>
  <si>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</si>
  <si>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</si>
  <si>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</si>
  <si>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</si>
  <si>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</si>
  <si>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</si>
  <si>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</si>
  <si>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</si>
  <si>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</si>
  <si>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</si>
  <si>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</si>
  <si>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</si>
  <si>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</si>
  <si>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</si>
  <si>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</si>
  <si>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</si>
  <si>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</si>
  <si>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</si>
  <si>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</si>
  <si>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</si>
  <si>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</si>
  <si>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</si>
  <si>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</si>
  <si>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</si>
  <si>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</si>
  <si>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</si>
  <si>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</si>
  <si>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</si>
  <si>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</si>
  <si>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</si>
  <si>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</si>
  <si>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</si>
  <si>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</si>
  <si>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</si>
  <si>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</si>
  <si>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</si>
  <si>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</si>
  <si>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</si>
  <si>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</si>
  <si>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</si>
  <si>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</si>
  <si>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</si>
  <si>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</si>
  <si>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</si>
  <si>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</si>
  <si>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</si>
  <si>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</si>
  <si>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</si>
  <si>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</si>
  <si>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</si>
  <si>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</si>
  <si>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</si>
  <si>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</si>
  <si>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</si>
  <si>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</si>
  <si>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</si>
  <si>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</si>
  <si>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</si>
  <si>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</si>
  <si>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</si>
  <si>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</si>
  <si>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</si>
  <si>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</si>
  <si>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</si>
  <si>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</si>
  <si>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</si>
  <si>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</si>
  <si>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</si>
  <si>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</si>
  <si>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</si>
  <si>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</si>
  <si>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</si>
  <si>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</si>
  <si>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</si>
  <si>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</si>
  <si>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</si>
  <si>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</si>
  <si>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</si>
  <si>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</si>
  <si>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</si>
  <si>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</si>
  <si>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</si>
  <si>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</si>
  <si>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</si>
  <si>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</si>
  <si>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</si>
  <si>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</si>
  <si>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</si>
  <si>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</si>
  <si>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</si>
  <si>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</si>
  <si>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</si>
  <si>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</si>
  <si>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</si>
  <si>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</si>
  <si>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</si>
  <si>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</si>
  <si>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</si>
  <si>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</si>
  <si>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</si>
  <si>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</si>
  <si>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</si>
  <si>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</si>
  <si>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</si>
  <si>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</si>
  <si>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</si>
  <si>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</si>
  <si>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</si>
  <si>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</si>
  <si>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</si>
  <si>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</si>
  <si>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</si>
  <si>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</si>
  <si>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</si>
  <si>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</si>
  <si>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</si>
  <si>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</si>
  <si>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</si>
  <si>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</si>
  <si>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</si>
  <si>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</si>
  <si>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</si>
  <si>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</si>
  <si>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</si>
  <si>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</si>
  <si>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</si>
  <si>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</si>
  <si>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</si>
  <si>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</si>
  <si>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</si>
  <si>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</si>
  <si>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</si>
  <si>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</si>
  <si>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</si>
  <si>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</si>
  <si>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</si>
  <si>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</si>
  <si>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</si>
  <si>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</si>
  <si>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</si>
  <si>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</si>
  <si>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</si>
  <si>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</si>
  <si>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</si>
  <si>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</si>
  <si>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</si>
  <si>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</si>
  <si>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</si>
  <si>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</si>
  <si>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</si>
  <si>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</si>
  <si>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</si>
  <si>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</si>
  <si>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</si>
  <si>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</si>
  <si>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</si>
  <si>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</si>
  <si>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</si>
  <si>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</si>
  <si>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</si>
  <si>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</si>
  <si>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</si>
  <si>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</si>
  <si>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</si>
  <si>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</si>
  <si>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</si>
  <si>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</si>
  <si>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</si>
  <si>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</si>
  <si>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</si>
  <si>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</si>
  <si>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</si>
  <si>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</si>
  <si>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</si>
  <si>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</si>
  <si>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</si>
  <si>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</si>
  <si>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</si>
  <si>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</si>
  <si>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</si>
  <si>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</si>
  <si>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</si>
  <si>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</si>
  <si>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</si>
  <si>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</si>
  <si>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</si>
  <si>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</si>
  <si>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</si>
  <si>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</si>
  <si>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</si>
  <si>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</si>
  <si>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</si>
  <si>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</si>
  <si>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</si>
  <si>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</si>
  <si>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</si>
  <si>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</si>
  <si>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</si>
  <si>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</si>
  <si>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</si>
  <si>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</si>
  <si>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</si>
  <si>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</si>
  <si>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</si>
  <si>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</si>
  <si>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</si>
  <si>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</si>
  <si>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</si>
  <si>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</si>
  <si>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</si>
  <si>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</si>
  <si>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</si>
  <si>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</si>
  <si>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</si>
  <si>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</si>
  <si>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</si>
  <si>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</si>
  <si>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</si>
  <si>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</si>
  <si>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</si>
  <si>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</si>
  <si>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</si>
  <si>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</si>
  <si>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</si>
  <si>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</si>
  <si>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</si>
  <si>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</si>
  <si>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</si>
  <si>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</si>
  <si>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</si>
  <si>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</si>
  <si>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</si>
  <si>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</si>
  <si>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</si>
  <si>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</si>
  <si>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</si>
  <si>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</si>
  <si>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</si>
  <si>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</si>
  <si>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</si>
  <si>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</si>
  <si>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</si>
  <si>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</si>
  <si>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</si>
  <si>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</si>
  <si>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</si>
  <si>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</si>
  <si>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</si>
  <si>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</si>
  <si>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</si>
  <si>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</si>
  <si>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</si>
  <si>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</si>
  <si>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</si>
  <si>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</si>
  <si>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</si>
  <si>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</si>
  <si>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</si>
  <si>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</si>
  <si>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</si>
  <si>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</si>
  <si>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</si>
  <si>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</si>
  <si>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</si>
  <si>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</si>
  <si>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</si>
  <si>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</si>
  <si>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</si>
  <si>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</si>
  <si>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</si>
  <si>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</si>
  <si>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</si>
  <si>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</si>
  <si>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</si>
  <si>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</si>
  <si>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</si>
  <si>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</si>
  <si>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</si>
  <si>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</si>
  <si>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</si>
  <si>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</si>
  <si>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</si>
  <si>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</si>
  <si>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</si>
  <si>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</si>
  <si>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</si>
  <si>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</si>
  <si>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</si>
  <si>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</si>
  <si>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</si>
  <si>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</si>
  <si>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</si>
  <si>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</si>
  <si>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</si>
  <si>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</si>
  <si>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</si>
  <si>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</si>
  <si>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</si>
  <si>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</si>
  <si>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</si>
  <si>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</si>
  <si>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</si>
  <si>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</si>
  <si>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</si>
  <si>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</si>
  <si>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</si>
  <si>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</si>
  <si>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</si>
  <si>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</si>
  <si>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</si>
  <si>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</si>
  <si>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</si>
  <si>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</si>
  <si>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</si>
  <si>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</si>
  <si>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</si>
  <si>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</si>
  <si>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</si>
  <si>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</si>
  <si>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</si>
  <si>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</si>
  <si>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</si>
  <si>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</si>
  <si>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</si>
  <si>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</si>
  <si>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</si>
  <si>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</si>
  <si>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</si>
  <si>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</si>
  <si>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</si>
  <si>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</si>
  <si>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</si>
  <si>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</si>
  <si>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</si>
  <si>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</si>
  <si>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</si>
  <si>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</si>
  <si>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</si>
  <si>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</si>
  <si>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</si>
  <si>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</si>
  <si>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</si>
  <si>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</si>
  <si>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</si>
  <si>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</si>
  <si>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</si>
  <si>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</si>
  <si>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</si>
  <si>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</si>
  <si>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</si>
  <si>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</si>
  <si>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</si>
  <si>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</si>
  <si>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</si>
  <si>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</si>
  <si>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</si>
  <si>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</si>
  <si>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</si>
  <si>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</si>
  <si>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</si>
  <si>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</si>
  <si>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</si>
  <si>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</si>
  <si>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</si>
  <si>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</si>
  <si>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</si>
  <si>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</si>
  <si>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</si>
  <si>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</si>
  <si>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</si>
  <si>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</si>
  <si>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</si>
  <si>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</si>
  <si>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</si>
  <si>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</si>
  <si>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</si>
  <si>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</si>
  <si>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</si>
  <si>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</si>
  <si>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</si>
  <si>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</si>
  <si>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</si>
  <si>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</si>
  <si>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</si>
  <si>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</si>
  <si>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</si>
  <si>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</si>
  <si>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</si>
  <si>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</si>
  <si>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</si>
  <si>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</si>
  <si>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</si>
  <si>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</si>
  <si>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</si>
  <si>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</si>
  <si>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</si>
  <si>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</si>
  <si>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</si>
  <si>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</si>
  <si>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</si>
  <si>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</si>
  <si>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</si>
  <si>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</si>
  <si>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</si>
  <si>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</si>
  <si>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</si>
  <si>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</si>
  <si>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</si>
  <si>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</si>
  <si>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</si>
  <si>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</si>
  <si>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</si>
  <si>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</si>
  <si>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</si>
  <si>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</si>
  <si>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</si>
  <si>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</si>
  <si>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</si>
  <si>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</si>
  <si>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</si>
  <si>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</si>
  <si>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</si>
  <si>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</si>
  <si>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</si>
  <si>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</si>
  <si>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</si>
  <si>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</si>
  <si>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</si>
  <si>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</si>
  <si>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</si>
  <si>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</si>
  <si>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</si>
  <si>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</si>
  <si>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</si>
  <si>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</si>
  <si>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</si>
  <si>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</si>
  <si>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</si>
  <si>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</si>
  <si>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</si>
  <si>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</si>
  <si>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</si>
  <si>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</si>
  <si>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</si>
  <si>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</si>
  <si>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</si>
  <si>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</si>
  <si>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</si>
  <si>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</si>
  <si>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</si>
  <si>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</si>
  <si>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</si>
  <si>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</si>
  <si>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</si>
  <si>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</si>
  <si>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</si>
  <si>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</si>
  <si>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</si>
  <si>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</si>
  <si>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</si>
  <si>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</si>
  <si>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</si>
  <si>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</si>
  <si>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</si>
  <si>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</si>
  <si>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</si>
  <si>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</si>
  <si>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</si>
  <si>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</si>
  <si>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</si>
  <si>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</si>
  <si>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</si>
  <si>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</si>
  <si>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</si>
  <si>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</si>
  <si>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</si>
  <si>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</si>
  <si>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</si>
  <si>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</si>
  <si>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</si>
  <si>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</si>
  <si>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</si>
  <si>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</si>
  <si>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</si>
  <si>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</si>
  <si>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</si>
  <si>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</si>
  <si>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</si>
  <si>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</si>
  <si>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</si>
  <si>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</si>
  <si>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</si>
  <si>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</si>
  <si>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</si>
  <si>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</si>
  <si>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</si>
  <si>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</si>
  <si>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</si>
  <si>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</si>
  <si>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</si>
  <si>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</si>
  <si>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</si>
  <si>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</si>
  <si>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</si>
  <si>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</si>
  <si>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</si>
  <si>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</si>
  <si>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</si>
  <si>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</si>
  <si>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</si>
  <si>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</si>
  <si>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</si>
  <si>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</si>
  <si>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</si>
  <si>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</si>
  <si>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</si>
  <si>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</si>
  <si>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</si>
  <si>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</si>
  <si>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</si>
  <si>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</si>
  <si>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</si>
  <si>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</si>
  <si>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</si>
  <si>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</si>
  <si>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</si>
  <si>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</si>
  <si>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</si>
  <si>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</si>
  <si>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</si>
  <si>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</si>
  <si>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</si>
  <si>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</si>
  <si>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</si>
  <si>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</si>
  <si>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</si>
  <si>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</si>
  <si>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</si>
  <si>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</si>
  <si>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</si>
  <si>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</si>
  <si>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</si>
  <si>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</si>
  <si>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</si>
  <si>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</si>
  <si>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</si>
  <si>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</si>
  <si>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</si>
  <si>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</si>
  <si>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</si>
  <si>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</si>
  <si>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</si>
  <si>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</si>
  <si>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</si>
  <si>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</si>
  <si>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</si>
  <si>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</si>
  <si>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</si>
  <si>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</si>
  <si>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</si>
  <si>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</si>
  <si>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</si>
  <si>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</si>
  <si>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</si>
  <si>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</si>
  <si>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</si>
  <si>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</si>
  <si>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</si>
  <si>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</si>
  <si>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</si>
  <si>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</si>
  <si>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</si>
  <si>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</si>
  <si>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</si>
  <si>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</si>
  <si>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</si>
  <si>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</si>
  <si>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</si>
  <si>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</si>
  <si>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</si>
  <si>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</si>
  <si>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</si>
  <si>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</si>
  <si>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</si>
  <si>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</si>
  <si>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</si>
  <si>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</si>
  <si>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</si>
  <si>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</si>
  <si>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</si>
  <si>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</si>
  <si>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</si>
  <si>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</si>
  <si>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</si>
  <si>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</si>
  <si>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</si>
  <si>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</si>
  <si>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</si>
  <si>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</si>
  <si>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</si>
  <si>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</si>
  <si>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</si>
  <si>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</si>
  <si>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</si>
  <si>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</si>
  <si>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</si>
  <si>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</si>
  <si>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</si>
  <si>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</si>
  <si>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</si>
  <si>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</si>
  <si>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</si>
  <si>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</si>
  <si>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</si>
  <si>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</si>
  <si>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</si>
  <si>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</si>
  <si>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</si>
  <si>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</si>
  <si>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</si>
  <si>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</si>
  <si>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</si>
  <si>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</si>
  <si>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</si>
  <si>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</si>
  <si>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</si>
  <si>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</si>
  <si>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</si>
  <si>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</si>
  <si>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</si>
  <si>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</si>
  <si>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</si>
  <si>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</si>
  <si>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</si>
  <si>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</si>
  <si>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</si>
  <si>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</si>
  <si>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</si>
  <si>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</si>
  <si>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</si>
  <si>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</si>
  <si>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</si>
  <si>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</si>
  <si>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</si>
  <si>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</si>
  <si>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</si>
  <si>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</si>
  <si>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</si>
  <si>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</si>
  <si>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</si>
  <si>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</si>
  <si>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</si>
  <si>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</si>
  <si>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</si>
  <si>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</si>
  <si>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</si>
  <si>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</si>
  <si>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</si>
  <si>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</si>
  <si>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</si>
  <si>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</si>
  <si>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</si>
  <si>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</si>
  <si>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</si>
  <si>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</si>
  <si>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</si>
  <si>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</si>
  <si>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</si>
  <si>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</si>
  <si>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</si>
  <si>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</si>
  <si>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</si>
  <si>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</si>
  <si>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</si>
  <si>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</si>
  <si>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</si>
  <si>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</si>
  <si>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</si>
  <si>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</si>
  <si>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</si>
  <si>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</si>
  <si>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</si>
  <si>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</si>
  <si>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</si>
  <si>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</si>
  <si>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</si>
  <si>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</si>
  <si>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</si>
  <si>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</si>
  <si>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</si>
  <si>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</si>
  <si>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</si>
  <si>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</si>
  <si>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</si>
  <si>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</si>
  <si>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</si>
  <si>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</si>
  <si>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</si>
  <si>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</si>
  <si>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</si>
  <si>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</si>
  <si>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</si>
  <si>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</si>
  <si>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</si>
  <si>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</si>
  <si>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</si>
  <si>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</si>
  <si>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</si>
  <si>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</si>
  <si>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</si>
  <si>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</si>
  <si>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</si>
  <si>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</si>
  <si>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</si>
  <si>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</si>
  <si>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</si>
  <si>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</si>
  <si>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</si>
  <si>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</si>
  <si>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</si>
  <si>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</si>
  <si>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</si>
  <si>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</si>
  <si>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</si>
  <si>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</si>
  <si>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</si>
  <si>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</si>
  <si>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</si>
  <si>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</si>
  <si>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</si>
  <si>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</si>
  <si>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</si>
  <si>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</si>
  <si>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</si>
  <si>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</si>
  <si>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</si>
  <si>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</si>
  <si>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</si>
  <si>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</si>
  <si>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</si>
  <si>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</si>
  <si>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</si>
  <si>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</si>
  <si>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</si>
  <si>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</si>
  <si>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</si>
  <si>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</si>
  <si>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</si>
  <si>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</si>
  <si>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</si>
  <si>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</si>
  <si>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</si>
  <si>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</si>
  <si>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</si>
  <si>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</si>
  <si>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</si>
  <si>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</si>
  <si>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</si>
  <si>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</si>
  <si>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</si>
  <si>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</si>
  <si>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</si>
  <si>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</si>
  <si>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</si>
  <si>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</si>
  <si>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</si>
  <si>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</si>
  <si>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</si>
  <si>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</si>
  <si>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</si>
  <si>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</si>
  <si>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</si>
  <si>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</si>
  <si>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</si>
  <si>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</si>
  <si>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</si>
  <si>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</si>
  <si>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</si>
  <si>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</si>
  <si>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</si>
  <si>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</si>
  <si>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</si>
  <si>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</si>
  <si>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</si>
  <si>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</si>
  <si>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</si>
  <si>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</si>
  <si>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</si>
  <si>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</si>
  <si>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</si>
  <si>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</si>
  <si>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</si>
  <si>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</si>
  <si>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</si>
  <si>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</si>
  <si>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</si>
  <si>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</si>
  <si>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</si>
  <si>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</si>
  <si>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</si>
  <si>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</si>
  <si>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</si>
  <si>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</si>
  <si>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</si>
  <si>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</si>
  <si>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</si>
  <si>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</si>
  <si>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</si>
  <si>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</si>
  <si>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</si>
  <si>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</si>
  <si>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</si>
  <si>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</si>
  <si>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</si>
  <si>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</si>
  <si>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</si>
  <si>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</si>
  <si>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</si>
  <si>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</si>
  <si>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</si>
  <si>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</si>
  <si>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</si>
  <si>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</si>
  <si>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</si>
  <si>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</si>
  <si>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</si>
  <si>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</si>
  <si>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</si>
  <si>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</si>
  <si>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</si>
  <si>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</si>
  <si>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</si>
  <si>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</si>
  <si>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</si>
  <si>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</si>
  <si>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</si>
  <si>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</si>
  <si>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</si>
  <si>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</si>
  <si>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</si>
  <si>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</si>
  <si>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</si>
  <si>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</si>
  <si>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</si>
  <si>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</si>
  <si>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</si>
  <si>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</si>
  <si>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</si>
  <si>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</si>
  <si>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</si>
  <si>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</si>
  <si>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</si>
  <si>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</si>
  <si>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</si>
  <si>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</si>
  <si>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</si>
  <si>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</si>
  <si>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</si>
  <si>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</si>
  <si>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</si>
  <si>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</si>
  <si>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</si>
  <si>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</si>
  <si>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</si>
  <si>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</si>
  <si>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</si>
  <si>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</si>
  <si>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</si>
  <si>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</si>
  <si>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</si>
  <si>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</si>
  <si>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</si>
  <si>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</si>
  <si>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</si>
  <si>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</si>
  <si>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</si>
  <si>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</si>
  <si>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</si>
  <si>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</si>
  <si>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</si>
  <si>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</si>
  <si>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</si>
  <si>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</si>
  <si>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</si>
  <si>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</si>
  <si>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</si>
  <si>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</si>
  <si>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</si>
  <si>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</si>
  <si>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</si>
  <si>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</si>
  <si>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</si>
  <si>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</si>
  <si>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</si>
  <si>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</si>
  <si>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</si>
  <si>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</si>
  <si>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</si>
  <si>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</si>
  <si>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</si>
  <si>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</si>
  <si>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</si>
  <si>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</si>
  <si>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</si>
  <si>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</si>
  <si>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</si>
  <si>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</si>
  <si>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</si>
  <si>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</si>
  <si>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</si>
  <si>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</si>
  <si>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</si>
  <si>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</si>
  <si>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</si>
  <si>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</si>
  <si>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</si>
  <si>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</si>
  <si>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</si>
  <si>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</si>
  <si>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</si>
  <si>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</si>
  <si>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</si>
  <si>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</si>
  <si>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</si>
  <si>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</si>
  <si>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</si>
  <si>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</si>
  <si>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</si>
  <si>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</si>
  <si>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</si>
  <si>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</si>
  <si>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</si>
  <si>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</si>
  <si>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</si>
  <si>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</si>
  <si>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</si>
  <si>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</si>
  <si>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</si>
  <si>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</si>
  <si>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</si>
  <si>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</si>
  <si>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</si>
  <si>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</si>
  <si>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</si>
  <si>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</si>
  <si>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</si>
  <si>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</si>
  <si>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</si>
  <si>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</si>
  <si>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</si>
  <si>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</si>
  <si>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</si>
  <si>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</si>
  <si>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</si>
  <si>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</si>
  <si>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</si>
  <si>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</si>
  <si>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</si>
  <si>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</si>
  <si>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</si>
  <si>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</si>
  <si>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</si>
  <si>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</si>
  <si>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</si>
  <si>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</si>
  <si>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</si>
  <si>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</si>
  <si>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</si>
  <si>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</si>
  <si>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</si>
  <si>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</si>
  <si>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</si>
  <si>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</si>
  <si>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</si>
  <si>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</si>
  <si>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</si>
  <si>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</si>
  <si>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</si>
  <si>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</si>
  <si>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</si>
  <si>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</si>
  <si>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</si>
  <si>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</si>
  <si>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</si>
  <si>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</si>
  <si>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</si>
  <si>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</si>
  <si>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</si>
  <si>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</si>
  <si>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</si>
  <si>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</si>
  <si>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</si>
  <si>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</si>
  <si>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</si>
  <si>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</si>
  <si>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</si>
  <si>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</si>
  <si>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</si>
  <si>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</si>
  <si>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</si>
  <si>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</si>
  <si>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</si>
  <si>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</si>
  <si>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</si>
  <si>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</si>
  <si>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</si>
  <si>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</si>
  <si>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</si>
  <si>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</si>
  <si>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</si>
  <si>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</si>
  <si>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</si>
  <si>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</si>
  <si>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</si>
  <si>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</si>
  <si>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</si>
  <si>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</si>
  <si>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</si>
  <si>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</si>
  <si>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</si>
  <si>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</si>
  <si>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</si>
  <si>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</si>
  <si>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</si>
  <si>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</si>
  <si>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</si>
  <si>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</si>
  <si>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</si>
  <si>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</si>
  <si>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</si>
  <si>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</si>
  <si>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</si>
  <si>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</si>
  <si>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</si>
  <si>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</si>
  <si>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</si>
  <si>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</si>
  <si>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</si>
  <si>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</si>
  <si>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</si>
  <si>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</si>
  <si>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</si>
  <si>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</si>
  <si>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</si>
  <si>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</si>
  <si>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</si>
  <si>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</si>
  <si>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</si>
  <si>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</si>
  <si>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</si>
  <si>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</si>
  <si>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</si>
  <si>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</si>
  <si>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</si>
  <si>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</si>
  <si>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</si>
  <si>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</si>
  <si>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</si>
  <si>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</si>
  <si>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</si>
  <si>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</si>
  <si>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</si>
  <si>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</si>
  <si>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</si>
  <si>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</si>
  <si>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</si>
  <si>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</si>
  <si>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</si>
  <si>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</si>
  <si>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</si>
  <si>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</si>
  <si>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</si>
  <si>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</si>
  <si>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</si>
  <si>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</si>
  <si>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</si>
  <si>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</si>
  <si>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</si>
  <si>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</si>
  <si>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</si>
  <si>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</si>
  <si>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</si>
  <si>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</si>
  <si>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</si>
  <si>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</si>
  <si>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</si>
  <si>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</si>
  <si>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</si>
  <si>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</si>
  <si>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</si>
  <si>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</si>
  <si>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</si>
  <si>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</si>
  <si>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</si>
  <si>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</si>
  <si>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</si>
  <si>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</si>
  <si>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</si>
  <si>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</si>
  <si>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</si>
  <si>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</si>
  <si>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</si>
  <si>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</si>
  <si>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</si>
  <si>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</si>
  <si>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</si>
  <si>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</si>
  <si>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</si>
  <si>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</si>
  <si>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</si>
  <si>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</si>
  <si>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</si>
  <si>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</si>
  <si>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</si>
  <si>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</si>
  <si>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</si>
  <si>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</si>
  <si>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</si>
  <si>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</si>
  <si>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</si>
  <si>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</si>
  <si>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</si>
  <si>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</si>
  <si>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</si>
  <si>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</si>
  <si>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</si>
  <si>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</si>
  <si>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</si>
  <si>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</si>
  <si>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</si>
  <si>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</si>
  <si>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</si>
  <si>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</si>
  <si>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</si>
  <si>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</si>
  <si>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</si>
  <si>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</si>
  <si>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</si>
  <si>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</si>
  <si>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</si>
  <si>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</si>
  <si>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</si>
  <si>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</si>
  <si>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</si>
  <si>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</si>
  <si>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</si>
  <si>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</si>
  <si>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</si>
  <si>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</si>
  <si>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</si>
  <si>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</si>
  <si>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</si>
  <si>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</si>
  <si>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</si>
  <si>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</si>
  <si>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</si>
  <si>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</si>
  <si>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</si>
  <si>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</si>
  <si>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</si>
  <si>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</si>
  <si>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</si>
  <si>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</si>
  <si>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</si>
  <si>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</si>
  <si>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</si>
  <si>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</si>
  <si>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</si>
  <si>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</si>
  <si>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</si>
  <si>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</si>
  <si>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</si>
  <si>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</si>
  <si>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</si>
  <si>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</si>
  <si>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</si>
  <si>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</si>
  <si>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</si>
  <si>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</si>
  <si>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</si>
  <si>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</si>
  <si>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</si>
  <si>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</si>
  <si>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</si>
  <si>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</si>
  <si>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</si>
  <si>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</si>
  <si>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</si>
  <si>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</si>
  <si>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</si>
  <si>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</si>
  <si>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</si>
  <si>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</si>
  <si>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</si>
  <si>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</si>
  <si>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</si>
  <si>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</si>
  <si>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</si>
  <si>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</si>
  <si>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</si>
  <si>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</si>
  <si>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</si>
  <si>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</si>
  <si>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</si>
  <si>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</si>
  <si>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</si>
  <si>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</si>
  <si>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</si>
  <si>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</si>
  <si>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</si>
  <si>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</si>
  <si>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</si>
  <si>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</si>
  <si>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</si>
  <si>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</si>
  <si>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</si>
  <si>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</si>
  <si>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</si>
  <si>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</si>
  <si>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</si>
  <si>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</si>
  <si>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</si>
  <si>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</si>
  <si>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</si>
  <si>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</si>
  <si>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</si>
  <si>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</si>
  <si>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</si>
  <si>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</si>
  <si>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</si>
  <si>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</si>
  <si>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</si>
  <si>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</si>
  <si>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</si>
  <si>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</si>
  <si>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</si>
  <si>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</si>
  <si>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</si>
  <si>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</si>
  <si>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</si>
  <si>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</si>
  <si>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</si>
  <si>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</si>
  <si>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</si>
  <si>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</si>
  <si>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</si>
  <si>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</si>
  <si>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</si>
  <si>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</si>
  <si>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</si>
  <si>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</si>
  <si>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</si>
  <si>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</si>
  <si>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</si>
  <si>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</si>
  <si>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</si>
  <si>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</si>
  <si>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</si>
  <si>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</si>
  <si>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</si>
  <si>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</si>
  <si>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</si>
  <si>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</si>
  <si>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</si>
  <si>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</si>
  <si>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</si>
  <si>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</si>
  <si>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</si>
  <si>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</si>
  <si>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</si>
  <si>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</si>
  <si>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</si>
  <si>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</si>
  <si>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</si>
  <si>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</si>
  <si>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</si>
  <si>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</si>
  <si>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</si>
  <si>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</si>
  <si>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</si>
  <si>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</si>
  <si>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</si>
  <si>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</si>
  <si>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</si>
  <si>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</si>
  <si>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</si>
  <si>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</si>
  <si>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</si>
  <si>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</si>
  <si>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</si>
  <si>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</si>
  <si>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</si>
  <si>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</si>
  <si>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</si>
  <si>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</si>
  <si>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</si>
  <si>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</si>
  <si>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</si>
  <si>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</si>
  <si>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</si>
  <si>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</si>
  <si>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</si>
  <si>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</si>
  <si>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</si>
  <si>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</si>
  <si>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</si>
  <si>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</si>
  <si>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</si>
  <si>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</si>
  <si>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</si>
  <si>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</si>
  <si>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</si>
  <si>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</si>
  <si>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</si>
  <si>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</si>
  <si>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</si>
  <si>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</si>
  <si>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</si>
  <si>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</si>
  <si>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</si>
  <si>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</si>
  <si>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</si>
  <si>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</si>
  <si>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</si>
  <si>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</si>
  <si>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</si>
  <si>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</si>
  <si>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</si>
  <si>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</si>
  <si>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</si>
  <si>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</si>
  <si>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</si>
  <si>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</si>
  <si>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</si>
  <si>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</si>
  <si>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</si>
  <si>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</si>
  <si>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</si>
  <si>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</si>
  <si>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</si>
  <si>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</si>
  <si>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</si>
  <si>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</si>
  <si>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</si>
  <si>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</si>
  <si>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</si>
  <si>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</si>
  <si>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</si>
  <si>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</si>
  <si>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</si>
  <si>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</si>
  <si>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</si>
  <si>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</si>
  <si>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</si>
  <si>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</si>
  <si>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</si>
  <si>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</si>
  <si>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</si>
  <si>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</si>
  <si>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</si>
  <si>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</si>
  <si>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</si>
  <si>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</si>
  <si>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</si>
  <si>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</si>
  <si>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</si>
  <si>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</si>
  <si>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</si>
  <si>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</si>
  <si>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</si>
  <si>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</si>
  <si>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</si>
  <si>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</si>
  <si>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</si>
  <si>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</si>
  <si>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</si>
  <si>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</si>
  <si>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</si>
  <si>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</si>
  <si>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</si>
  <si>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</si>
  <si>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</si>
  <si>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</si>
  <si>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</si>
  <si>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</si>
  <si>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</si>
  <si>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</si>
  <si>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</si>
  <si>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</si>
  <si>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</si>
  <si>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</si>
  <si>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</si>
  <si>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</si>
  <si>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</si>
  <si>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</si>
  <si>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</si>
  <si>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</si>
  <si>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</si>
  <si>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</si>
  <si>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</si>
  <si>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</si>
  <si>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</si>
  <si>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</si>
  <si>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</si>
  <si>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</si>
  <si>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</si>
  <si>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</si>
  <si>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</si>
  <si>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</si>
  <si>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</si>
  <si>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</si>
  <si>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</si>
  <si>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</si>
  <si>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</si>
  <si>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</si>
  <si>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</si>
  <si>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</si>
  <si>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</si>
  <si>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</si>
  <si>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</si>
  <si>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</si>
  <si>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</si>
  <si>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</si>
  <si>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</si>
  <si>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</si>
  <si>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</si>
  <si>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</si>
  <si>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</si>
  <si>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</si>
  <si>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</si>
  <si>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</si>
  <si>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</si>
  <si>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</si>
  <si>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</si>
  <si>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</si>
  <si>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</si>
  <si>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</si>
  <si>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</si>
  <si>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</si>
  <si>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</si>
  <si>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</si>
  <si>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</si>
  <si>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</si>
  <si>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</si>
  <si>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</si>
  <si>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</si>
  <si>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</si>
  <si>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</si>
  <si>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</si>
  <si>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</si>
  <si>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</si>
  <si>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</si>
  <si>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</si>
  <si>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</si>
  <si>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</si>
  <si>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</si>
  <si>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</si>
  <si>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</si>
  <si>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</si>
  <si>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</si>
  <si>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</si>
  <si>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</si>
  <si>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</si>
  <si>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</si>
  <si>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</si>
  <si>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</si>
  <si>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</si>
  <si>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</si>
  <si>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</si>
  <si>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</si>
  <si>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</si>
  <si>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</si>
  <si>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</si>
  <si>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</si>
  <si>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</si>
  <si>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</si>
  <si>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</si>
  <si>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</si>
  <si>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</si>
  <si>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</si>
  <si>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</si>
  <si>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</si>
  <si>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</si>
  <si>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</si>
  <si>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</si>
  <si>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</si>
  <si>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</si>
  <si>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</si>
  <si>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</si>
  <si>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</si>
  <si>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</si>
  <si>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</si>
  <si>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</si>
  <si>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</si>
  <si>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</si>
  <si>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</si>
  <si>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</si>
  <si>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</si>
  <si>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</si>
  <si>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</si>
  <si>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</si>
  <si>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</si>
  <si>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</si>
  <si>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</si>
  <si>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</si>
  <si>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</si>
  <si>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</si>
  <si>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</si>
  <si>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</si>
  <si>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</si>
  <si>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</si>
  <si>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</si>
  <si>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</si>
  <si>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</si>
  <si>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</si>
  <si>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</si>
  <si>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</si>
  <si>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</si>
  <si>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</si>
  <si>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</si>
  <si>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</si>
  <si>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</si>
  <si>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</si>
  <si>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</si>
  <si>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</si>
  <si>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</si>
  <si>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</si>
  <si>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</si>
  <si>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</si>
  <si>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</si>
  <si>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</si>
  <si>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</si>
  <si>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</si>
  <si>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</si>
  <si>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</si>
  <si>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</si>
  <si>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</si>
  <si>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</si>
  <si>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</si>
  <si>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</si>
  <si>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</si>
  <si>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</si>
  <si>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</si>
  <si>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</si>
  <si>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</si>
  <si>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</si>
  <si>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</si>
  <si>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</si>
  <si>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</si>
  <si>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</si>
  <si>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</si>
  <si>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</si>
  <si>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</si>
  <si>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</si>
  <si>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</si>
  <si>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</si>
  <si>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</si>
  <si>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</si>
  <si>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</si>
  <si>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</si>
  <si>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</si>
  <si>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</si>
  <si>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</si>
  <si>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</si>
  <si>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</si>
  <si>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</si>
  <si>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</si>
  <si>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</si>
  <si>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</si>
  <si>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</si>
  <si>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</si>
  <si>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</si>
  <si>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</si>
  <si>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</si>
  <si>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</si>
  <si>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</si>
  <si>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</si>
  <si>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</si>
  <si>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</si>
  <si>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</si>
  <si>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</si>
  <si>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</si>
  <si>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</si>
  <si>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</si>
  <si>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</si>
  <si>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</si>
  <si>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</si>
  <si>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</si>
  <si>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</si>
  <si>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</si>
  <si>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</si>
  <si>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</si>
  <si>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</si>
  <si>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</si>
  <si>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</si>
  <si>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</si>
  <si>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</si>
  <si>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</si>
  <si>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</si>
  <si>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</si>
  <si>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</si>
  <si>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</si>
  <si>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</si>
  <si>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</si>
  <si>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</si>
  <si>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</si>
  <si>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</si>
  <si>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</si>
  <si>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</si>
  <si>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</si>
  <si>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</si>
  <si>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</si>
  <si>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</si>
  <si>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</si>
  <si>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</si>
  <si>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</si>
  <si>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</si>
  <si>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</si>
  <si>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</si>
  <si>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</si>
  <si>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</si>
  <si>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</si>
  <si>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</si>
  <si>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</si>
  <si>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</si>
  <si>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</si>
  <si>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</si>
  <si>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</si>
  <si>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</si>
  <si>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</si>
  <si>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</si>
  <si>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</si>
  <si>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</si>
  <si>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</si>
  <si>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</si>
  <si>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</si>
  <si>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</si>
  <si>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</si>
  <si>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</si>
  <si>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</si>
  <si>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</si>
  <si>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</si>
  <si>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</si>
  <si>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</si>
  <si>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</si>
  <si>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</si>
  <si>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</si>
  <si>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</si>
  <si>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</si>
  <si>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</si>
  <si>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</si>
  <si>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</si>
  <si>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</si>
  <si>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</si>
  <si>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</si>
  <si>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</si>
  <si>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</si>
  <si>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</si>
  <si>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</si>
  <si>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</si>
  <si>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</si>
  <si>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</si>
  <si>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</si>
  <si>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</si>
  <si>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</si>
  <si>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</si>
  <si>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</si>
  <si>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</si>
  <si>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</si>
  <si>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</si>
  <si>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</si>
  <si>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</si>
  <si>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</si>
  <si>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</si>
  <si>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</si>
  <si>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</si>
  <si>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</si>
  <si>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</si>
  <si>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</si>
  <si>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</si>
  <si>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</si>
  <si>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</si>
  <si>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</si>
  <si>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</si>
  <si>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</si>
  <si>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</si>
  <si>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</si>
  <si>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</si>
  <si>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</si>
  <si>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</si>
  <si>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</si>
  <si>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</si>
  <si>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</si>
  <si>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</si>
  <si>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</si>
  <si>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</si>
  <si>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</si>
  <si>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</si>
  <si>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</si>
  <si>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</si>
  <si>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</si>
  <si>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</si>
  <si>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</si>
  <si>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</si>
  <si>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</si>
  <si>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</si>
  <si>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</si>
  <si>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</si>
  <si>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</si>
  <si>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</si>
  <si>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</si>
  <si>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</si>
  <si>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</si>
  <si>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</si>
  <si>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</si>
  <si>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</si>
  <si>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</si>
  <si>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</si>
  <si>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</si>
  <si>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</si>
  <si>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</si>
  <si>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</si>
  <si>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</si>
  <si>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</si>
  <si>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</si>
  <si>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</si>
  <si>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</si>
  <si>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</si>
  <si>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</si>
  <si>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</si>
  <si>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</si>
  <si>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</si>
  <si>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</si>
  <si>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</si>
  <si>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</si>
  <si>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</si>
  <si>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</si>
  <si>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</si>
  <si>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</si>
  <si>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</si>
  <si>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</si>
  <si>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</si>
  <si>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</si>
  <si>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</si>
  <si>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</si>
  <si>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</si>
  <si>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</si>
  <si>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</si>
  <si>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</si>
  <si>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</si>
  <si>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</si>
  <si>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</si>
  <si>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</si>
  <si>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</si>
  <si>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</si>
  <si>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</si>
  <si>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</si>
  <si>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</si>
  <si>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</si>
  <si>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</si>
  <si>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</si>
  <si>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</si>
  <si>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</si>
  <si>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</si>
  <si>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</si>
  <si>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</si>
  <si>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</si>
  <si>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</si>
  <si>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</si>
  <si>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</si>
  <si>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</si>
  <si>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</si>
  <si>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</si>
  <si>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</si>
  <si>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</si>
  <si>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</si>
  <si>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</si>
  <si>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</si>
  <si>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</si>
  <si>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</si>
  <si>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</si>
  <si>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</si>
  <si>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</si>
  <si>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</si>
  <si>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</si>
  <si>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</si>
  <si>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</si>
  <si>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</si>
  <si>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</si>
  <si>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</si>
  <si>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</si>
  <si>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</si>
  <si>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</si>
  <si>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</si>
  <si>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</si>
  <si>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</si>
  <si>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</si>
  <si>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</si>
  <si>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</si>
  <si>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</si>
  <si>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</si>
  <si>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</si>
  <si>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</si>
  <si>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</si>
  <si>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</si>
  <si>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</si>
  <si>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</si>
  <si>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</si>
  <si>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</si>
  <si>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</si>
  <si>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</si>
  <si>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</si>
  <si>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</si>
  <si>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</si>
  <si>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</si>
  <si>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</si>
  <si>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</si>
  <si>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</si>
  <si>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</si>
  <si>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</si>
  <si>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</si>
  <si>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</si>
  <si>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</si>
  <si>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</si>
  <si>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</si>
  <si>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</si>
  <si>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</si>
  <si>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</si>
  <si>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</si>
  <si>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</si>
  <si>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</si>
  <si>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</si>
  <si>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</si>
  <si>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</si>
  <si>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</si>
  <si>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</si>
  <si>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</si>
  <si>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</si>
  <si>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</si>
  <si>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</si>
  <si>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</si>
  <si>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</si>
  <si>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</si>
  <si>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</si>
  <si>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</si>
  <si>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</si>
  <si>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</si>
  <si>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</si>
  <si>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</si>
  <si>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</si>
  <si>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</si>
  <si>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</si>
  <si>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</si>
  <si>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</si>
  <si>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</si>
  <si>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</si>
  <si>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</si>
  <si>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</si>
  <si>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</si>
  <si>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</si>
  <si>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</si>
  <si>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</si>
  <si>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</si>
  <si>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</si>
  <si>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</si>
  <si>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</si>
  <si>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</si>
  <si>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</si>
  <si>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</si>
  <si>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</si>
  <si>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</si>
  <si>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</si>
  <si>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</si>
  <si>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</si>
  <si>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</si>
  <si>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</si>
  <si>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</si>
  <si>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</si>
  <si>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</si>
  <si>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</si>
  <si>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</si>
  <si>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</si>
  <si>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</si>
  <si>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</si>
  <si>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</si>
  <si>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</si>
  <si>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</si>
  <si>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</si>
  <si>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</si>
  <si>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</si>
  <si>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</si>
  <si>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</si>
  <si>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</si>
  <si>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</si>
  <si>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</si>
  <si>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</si>
  <si>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</si>
  <si>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</si>
  <si>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</si>
  <si>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</si>
  <si>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</si>
  <si>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</si>
  <si>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</si>
  <si>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</si>
  <si>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</si>
  <si>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</si>
  <si>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</si>
  <si>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</si>
  <si>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</si>
  <si>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</si>
  <si>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</si>
  <si>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</si>
  <si>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</si>
  <si>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</si>
  <si>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</si>
  <si>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</si>
  <si>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</si>
  <si>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</si>
  <si>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</si>
  <si>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</si>
  <si>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</si>
  <si>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</si>
  <si>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</si>
  <si>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</si>
  <si>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</si>
  <si>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</si>
  <si>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</si>
  <si>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</si>
  <si>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</si>
  <si>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</si>
  <si>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</si>
  <si>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</si>
  <si>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</si>
  <si>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</si>
  <si>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</si>
  <si>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</si>
  <si>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</si>
  <si>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</si>
  <si>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</si>
  <si>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</si>
  <si>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</si>
  <si>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</si>
  <si>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</si>
  <si>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</si>
  <si>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</si>
  <si>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</si>
  <si>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</si>
  <si>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</si>
  <si>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</si>
  <si>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</si>
  <si>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</si>
  <si>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</si>
  <si>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</si>
  <si>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</si>
  <si>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</si>
  <si>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</si>
  <si>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</si>
  <si>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</si>
  <si>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</si>
  <si>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</si>
  <si>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</si>
  <si>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</si>
  <si>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</si>
  <si>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</si>
  <si>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</si>
  <si>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</si>
  <si>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</si>
  <si>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</si>
  <si>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</si>
  <si>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</si>
  <si>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</si>
  <si>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</si>
  <si>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</si>
  <si>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</si>
  <si>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</si>
  <si>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</si>
  <si>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</si>
  <si>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</si>
  <si>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</si>
  <si>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</si>
  <si>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</si>
  <si>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</si>
  <si>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</si>
  <si>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</si>
  <si>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</si>
  <si>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</si>
  <si>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</si>
  <si>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</si>
  <si>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</si>
  <si>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</si>
  <si>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</si>
  <si>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</si>
  <si>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</si>
  <si>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</si>
  <si>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</si>
  <si>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</si>
  <si>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</si>
  <si>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</si>
  <si>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</si>
  <si>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</si>
  <si>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</si>
  <si>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</si>
  <si>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</si>
  <si>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</si>
  <si>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</si>
  <si>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</si>
  <si>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</si>
  <si>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</si>
  <si>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</si>
  <si>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</si>
  <si>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</si>
  <si>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</si>
  <si>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</si>
  <si>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</si>
  <si>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</si>
  <si>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</si>
  <si>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</si>
  <si>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</si>
  <si>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</si>
  <si>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</si>
  <si>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</si>
  <si>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</si>
  <si>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</si>
  <si>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</si>
  <si>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</si>
  <si>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</si>
  <si>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</si>
  <si>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</si>
  <si>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</si>
  <si>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</si>
  <si>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</si>
  <si>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</si>
  <si>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</si>
  <si>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</si>
  <si>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</si>
  <si>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</si>
  <si>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</si>
  <si>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</si>
  <si>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</si>
  <si>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</si>
  <si>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</si>
  <si>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</si>
  <si>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</si>
  <si>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</si>
  <si>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</si>
  <si>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</si>
  <si>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</si>
  <si>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</si>
  <si>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</si>
  <si>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</si>
  <si>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</si>
  <si>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</si>
  <si>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</si>
  <si>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</si>
  <si>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</si>
  <si>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</si>
  <si>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</si>
  <si>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</si>
  <si>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</si>
  <si>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</si>
  <si>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</si>
  <si>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</si>
  <si>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</si>
  <si>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</si>
  <si>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</si>
  <si>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</si>
  <si>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</si>
  <si>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</si>
  <si>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</si>
  <si>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</si>
  <si>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</si>
  <si>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</si>
  <si>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</si>
  <si>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</si>
  <si>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</si>
  <si>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</si>
  <si>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</si>
  <si>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</si>
  <si>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</si>
  <si>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</si>
  <si>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</si>
  <si>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</si>
  <si>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</si>
  <si>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</si>
  <si>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</si>
  <si>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</si>
  <si>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</si>
  <si>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</si>
  <si>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</si>
  <si>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</si>
  <si>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</si>
  <si>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</si>
  <si>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</si>
  <si>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</si>
  <si>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</si>
  <si>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</si>
  <si>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</si>
  <si>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</si>
  <si>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</si>
  <si>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</si>
  <si>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</si>
  <si>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</si>
  <si>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</si>
  <si>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</si>
  <si>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</si>
  <si>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</si>
  <si>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</si>
  <si>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</si>
  <si>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</si>
  <si>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</si>
  <si>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</si>
  <si>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</si>
  <si>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</si>
  <si>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</si>
  <si>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</si>
  <si>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</si>
  <si>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</si>
  <si>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</si>
  <si>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</si>
  <si>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</si>
  <si>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</si>
  <si>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</si>
  <si>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</si>
  <si>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</si>
  <si>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</si>
  <si>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</si>
  <si>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</si>
  <si>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</si>
  <si>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</si>
  <si>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</si>
  <si>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</si>
  <si>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</si>
  <si>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</si>
  <si>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</si>
  <si>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</si>
  <si>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</si>
  <si>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</si>
  <si>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</si>
  <si>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</si>
  <si>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</si>
  <si>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</si>
  <si>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</si>
  <si>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</si>
  <si>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</si>
  <si>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</si>
  <si>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</si>
  <si>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</si>
  <si>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</si>
  <si>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</si>
  <si>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</si>
  <si>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</si>
  <si>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</si>
  <si>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</si>
  <si>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</si>
  <si>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</si>
  <si>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</si>
  <si>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</si>
  <si>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</si>
  <si>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</si>
  <si>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</si>
  <si>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</si>
  <si>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</si>
  <si>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</si>
  <si>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</si>
  <si>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</si>
  <si>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</si>
  <si>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</si>
  <si>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</si>
  <si>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</si>
  <si>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</si>
  <si>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</si>
  <si>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</si>
  <si>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</si>
  <si>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</si>
  <si>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</si>
  <si>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</si>
  <si>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</si>
  <si>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</si>
  <si>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</si>
  <si>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</si>
  <si>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</si>
  <si>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</si>
  <si>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</si>
  <si>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</si>
  <si>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</si>
  <si>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</si>
  <si>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</si>
  <si>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</si>
  <si>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</si>
  <si>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</si>
  <si>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</si>
  <si>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</si>
  <si>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</si>
  <si>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</si>
  <si>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</si>
  <si>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</si>
  <si>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</si>
  <si>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</si>
  <si>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</si>
  <si>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</si>
  <si>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</si>
  <si>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</si>
  <si>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</si>
  <si>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</si>
  <si>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</si>
  <si>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</si>
  <si>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</si>
  <si>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</si>
  <si>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</si>
  <si>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</si>
  <si>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</si>
  <si>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</si>
  <si>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</si>
  <si>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</si>
  <si>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</si>
  <si>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</si>
  <si>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</si>
  <si>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</si>
  <si>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</si>
  <si>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</si>
  <si>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</si>
  <si>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</si>
  <si>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</si>
  <si>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</si>
  <si>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</si>
  <si>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</si>
  <si>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</si>
  <si>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</si>
  <si>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</si>
  <si>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</si>
  <si>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</si>
  <si>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</si>
  <si>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</si>
  <si>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</si>
  <si>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</si>
  <si>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</si>
  <si>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</si>
  <si>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</si>
  <si>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</si>
  <si>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</si>
  <si>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</si>
  <si>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</si>
  <si>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</si>
  <si>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</si>
  <si>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</si>
  <si>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</si>
  <si>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</si>
  <si>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</si>
  <si>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</si>
  <si>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</si>
  <si>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</si>
  <si>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</si>
  <si>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</si>
  <si>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</si>
  <si>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</si>
  <si>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</si>
  <si>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</si>
  <si>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</si>
  <si>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</si>
  <si>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</si>
  <si>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</si>
  <si>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</si>
  <si>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</si>
  <si>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</si>
  <si>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</si>
  <si>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</si>
  <si>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</si>
  <si>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</si>
  <si>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</si>
  <si>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</si>
  <si>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</si>
  <si>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</si>
  <si>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</si>
  <si>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</si>
  <si>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</si>
  <si>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</si>
  <si>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</si>
  <si>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</si>
  <si>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</si>
  <si>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</si>
  <si>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</si>
  <si>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</si>
  <si>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</si>
  <si>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</si>
  <si>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</si>
  <si>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</si>
  <si>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</si>
  <si>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</si>
  <si>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</si>
  <si>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</si>
  <si>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</si>
  <si>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</si>
  <si>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</si>
  <si>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</si>
  <si>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</si>
  <si>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</si>
  <si>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</si>
  <si>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</si>
  <si>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</si>
  <si>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</si>
  <si>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</si>
  <si>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</si>
  <si>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</si>
  <si>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</si>
  <si>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</si>
  <si>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</si>
  <si>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</si>
  <si>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</si>
  <si>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</si>
  <si>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</si>
  <si>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</si>
  <si>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</si>
  <si>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</si>
  <si>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</si>
  <si>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</si>
  <si>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</si>
  <si>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</si>
  <si>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</si>
  <si>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</si>
  <si>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</si>
  <si>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</si>
  <si>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</si>
  <si>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</si>
  <si>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</si>
  <si>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</si>
  <si>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</si>
  <si>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</si>
  <si>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</si>
  <si>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</si>
  <si>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</si>
  <si>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</si>
  <si>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</si>
  <si>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</si>
  <si>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</si>
  <si>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</si>
  <si>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</si>
  <si>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</si>
  <si>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</si>
  <si>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</si>
  <si>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</si>
  <si>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</si>
  <si>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</si>
  <si>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</si>
  <si>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</si>
  <si>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</si>
  <si>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</si>
  <si>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</si>
  <si>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</si>
  <si>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</si>
  <si>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</si>
  <si>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</si>
  <si>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</si>
  <si>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</si>
  <si>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</si>
  <si>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</si>
  <si>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</si>
  <si>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</si>
  <si>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</si>
  <si>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</si>
  <si>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</si>
  <si>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</si>
  <si>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</si>
  <si>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</si>
  <si>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</si>
  <si>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</si>
  <si>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</si>
  <si>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</si>
  <si>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</si>
  <si>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</si>
  <si>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</si>
  <si>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</si>
  <si>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</si>
  <si>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</si>
  <si>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</si>
  <si>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</si>
  <si>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</si>
  <si>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</si>
  <si>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</si>
  <si>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</si>
  <si>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</si>
  <si>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</si>
  <si>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</si>
  <si>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</si>
  <si>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</si>
  <si>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</si>
  <si>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</si>
  <si>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</si>
  <si>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</si>
  <si>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</si>
  <si>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</si>
  <si>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</si>
  <si>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</si>
  <si>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</si>
  <si>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</si>
  <si>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</si>
  <si>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</si>
  <si>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</si>
  <si>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</si>
  <si>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</si>
  <si>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</si>
  <si>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</si>
  <si>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</si>
  <si>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</si>
  <si>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</si>
  <si>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</si>
  <si>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</si>
  <si>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</si>
  <si>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</si>
  <si>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</si>
  <si>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</si>
  <si>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</si>
  <si>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</si>
  <si>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</si>
  <si>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</si>
  <si>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</si>
  <si>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</si>
  <si>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</si>
  <si>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</si>
  <si>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</si>
  <si>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</si>
  <si>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</si>
  <si>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</si>
  <si>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</si>
  <si>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</si>
  <si>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</si>
  <si>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</si>
  <si>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</si>
  <si>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</si>
  <si>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</si>
  <si>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</si>
  <si>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</si>
  <si>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</si>
  <si>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</si>
  <si>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</si>
  <si>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</si>
  <si>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</si>
  <si>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</si>
  <si>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</si>
  <si>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</si>
  <si>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</si>
  <si>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</si>
  <si>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</si>
  <si>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</si>
  <si>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</si>
  <si>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</si>
  <si>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</si>
  <si>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</si>
  <si>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</si>
  <si>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</si>
  <si>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</si>
  <si>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</si>
  <si>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</si>
  <si>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</si>
  <si>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</si>
  <si>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</si>
  <si>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</si>
  <si>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</si>
  <si>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</si>
  <si>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</si>
  <si>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</si>
  <si>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</si>
  <si>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</si>
  <si>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</si>
  <si>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</si>
  <si>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</si>
  <si>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</si>
  <si>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</si>
  <si>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</si>
  <si>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</si>
  <si>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</si>
  <si>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</si>
  <si>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</si>
  <si>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</si>
  <si>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</si>
  <si>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</si>
  <si>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</si>
  <si>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</si>
  <si>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</si>
  <si>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</si>
  <si>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</si>
  <si>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</si>
  <si>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</si>
  <si>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</si>
  <si>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</si>
  <si>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</si>
  <si>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</si>
  <si>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</si>
  <si>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</si>
  <si>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</si>
  <si>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</si>
  <si>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</si>
  <si>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</si>
  <si>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</si>
  <si>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</si>
  <si>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</si>
  <si>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</si>
  <si>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</si>
  <si>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</si>
  <si>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</si>
  <si>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</si>
  <si>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</si>
  <si>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</si>
  <si>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</si>
  <si>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</si>
  <si>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</si>
  <si>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</si>
  <si>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</si>
  <si>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</si>
  <si>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</si>
  <si>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</si>
  <si>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</si>
  <si>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</si>
  <si>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</si>
  <si>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</si>
  <si>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</si>
  <si>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</si>
  <si>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</si>
  <si>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</si>
  <si>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</si>
  <si>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</si>
  <si>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</si>
  <si>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</si>
  <si>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</si>
  <si>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</si>
  <si>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</si>
  <si>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</si>
  <si>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</si>
  <si>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</si>
  <si>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</si>
  <si>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</si>
  <si>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</si>
  <si>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</si>
  <si>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</si>
  <si>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</si>
  <si>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</si>
  <si>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</si>
  <si>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</si>
  <si>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</si>
  <si>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</si>
  <si>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</si>
  <si>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</si>
  <si>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</si>
  <si>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</si>
  <si>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</si>
  <si>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</si>
  <si>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</si>
  <si>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</si>
  <si>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</si>
  <si>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</si>
  <si>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</si>
  <si>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</si>
  <si>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</si>
  <si>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</si>
  <si>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</si>
  <si>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</si>
  <si>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</si>
  <si>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</si>
  <si>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</si>
  <si>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</si>
  <si>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</si>
  <si>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</si>
  <si>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</si>
  <si>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</si>
  <si>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</si>
  <si>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</si>
  <si>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</si>
  <si>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</si>
  <si>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</si>
  <si>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</si>
  <si>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</si>
  <si>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</si>
  <si>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</si>
  <si>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</si>
  <si>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</si>
  <si>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</si>
  <si>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</si>
  <si>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</si>
  <si>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</si>
  <si>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</si>
  <si>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</si>
  <si>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</si>
  <si>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</si>
  <si>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</si>
  <si>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</si>
  <si>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</si>
  <si>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</si>
  <si>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</si>
  <si>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</si>
  <si>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</si>
  <si>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</si>
  <si>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</si>
  <si>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</si>
  <si>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</si>
  <si>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</si>
  <si>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</si>
  <si>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</si>
  <si>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</si>
  <si>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</si>
  <si>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</si>
  <si>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</si>
  <si>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</si>
  <si>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</si>
  <si>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</si>
  <si>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</si>
  <si>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</si>
  <si>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</si>
  <si>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</si>
  <si>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</si>
  <si>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</si>
  <si>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</si>
  <si>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</si>
  <si>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</si>
  <si>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</si>
  <si>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</si>
  <si>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</si>
  <si>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</si>
  <si>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</si>
  <si>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</si>
  <si>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</si>
  <si>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</si>
  <si>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</si>
  <si>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</si>
  <si>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</si>
  <si>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</si>
  <si>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</si>
  <si>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</si>
  <si>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</si>
  <si>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</si>
  <si>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</si>
  <si>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</si>
  <si>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</si>
  <si>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</si>
  <si>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</si>
  <si>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</si>
  <si>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</si>
  <si>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</si>
  <si>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</si>
  <si>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</si>
  <si>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</si>
  <si>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</si>
  <si>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</si>
  <si>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</si>
  <si>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</si>
  <si>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</si>
  <si>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</si>
  <si>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</si>
  <si>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</si>
  <si>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</si>
  <si>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</si>
  <si>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</si>
  <si>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</si>
  <si>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</si>
  <si>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</si>
  <si>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</si>
  <si>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</si>
  <si>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</si>
  <si>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</si>
  <si>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</si>
  <si>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</si>
  <si>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</si>
  <si>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</si>
  <si>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</si>
  <si>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</si>
  <si>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</si>
  <si>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</si>
  <si>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</si>
  <si>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</si>
  <si>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</si>
  <si>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</si>
  <si>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</si>
  <si>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</si>
  <si>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</si>
  <si>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</si>
  <si>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</si>
  <si>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</si>
  <si>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</si>
  <si>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</si>
  <si>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</si>
  <si>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</si>
  <si>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</si>
  <si>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</si>
  <si>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</si>
  <si>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</si>
  <si>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</si>
  <si>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</si>
  <si>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</si>
  <si>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</si>
  <si>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</si>
  <si>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</si>
  <si>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</si>
  <si>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</si>
  <si>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</si>
  <si>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</si>
  <si>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</si>
  <si>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</si>
  <si>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</si>
  <si>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</si>
  <si>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</si>
  <si>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</si>
  <si>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</si>
  <si>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</si>
  <si>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</si>
  <si>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</si>
  <si>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</si>
  <si>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</si>
  <si>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</si>
  <si>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</si>
  <si>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</si>
  <si>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</si>
  <si>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</si>
  <si>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</si>
  <si>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</si>
  <si>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</si>
  <si>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</si>
  <si>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</si>
  <si>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</si>
  <si>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</si>
  <si>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</si>
  <si>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</si>
  <si>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</si>
  <si>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</si>
  <si>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</si>
  <si>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</si>
  <si>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</si>
  <si>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</si>
  <si>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</si>
  <si>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</si>
  <si>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</si>
  <si>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</si>
  <si>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</si>
  <si>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</si>
  <si>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</si>
  <si>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</si>
  <si>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</si>
  <si>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</si>
  <si>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</si>
  <si>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</si>
  <si>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</si>
  <si>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</si>
  <si>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</si>
  <si>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</si>
  <si>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</si>
  <si>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</si>
  <si>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</si>
  <si>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</si>
  <si>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</si>
  <si>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</si>
  <si>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</si>
  <si>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</si>
  <si>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</si>
  <si>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</si>
  <si>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</si>
  <si>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</si>
  <si>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</si>
  <si>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</si>
  <si>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</si>
  <si>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</si>
  <si>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</si>
  <si>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</si>
  <si>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</si>
  <si>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</si>
  <si>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</si>
  <si>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</si>
  <si>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</si>
  <si>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</si>
  <si>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</si>
  <si>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</si>
  <si>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</si>
  <si>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</si>
  <si>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</si>
  <si>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</si>
  <si>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</si>
  <si>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</si>
  <si>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</si>
  <si>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</si>
  <si>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</si>
  <si>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</si>
  <si>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</si>
  <si>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</si>
  <si>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</si>
  <si>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</si>
  <si>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</si>
  <si>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</si>
  <si>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</si>
  <si>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</si>
  <si>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</si>
  <si>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</si>
  <si>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</si>
  <si>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</si>
  <si>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</si>
  <si>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</si>
  <si>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</si>
  <si>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</si>
  <si>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</si>
  <si>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</si>
  <si>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</si>
  <si>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</si>
  <si>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</si>
  <si>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</si>
  <si>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</si>
  <si>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</si>
  <si>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</si>
  <si>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</si>
  <si>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</si>
  <si>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</si>
  <si>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</si>
  <si>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</si>
  <si>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</si>
  <si>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</si>
  <si>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</si>
  <si>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</si>
  <si>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</si>
  <si>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</si>
  <si>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</si>
  <si>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</si>
  <si>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</si>
  <si>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</si>
  <si>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</si>
  <si>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</si>
  <si>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</si>
  <si>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</si>
  <si>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</si>
  <si>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</si>
  <si>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</si>
  <si>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</si>
  <si>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</si>
  <si>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</si>
  <si>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</si>
  <si>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</si>
  <si>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</si>
  <si>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</si>
  <si>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</si>
  <si>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</si>
  <si>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</si>
  <si>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</si>
  <si>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</si>
  <si>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</si>
  <si>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</si>
  <si>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</si>
  <si>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</si>
  <si>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</si>
  <si>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</si>
  <si>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</si>
  <si>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</si>
  <si>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</si>
  <si>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</si>
  <si>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</si>
  <si>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</si>
  <si>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</si>
  <si>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</si>
  <si>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</si>
  <si>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</si>
  <si>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</si>
  <si>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</si>
  <si>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</si>
  <si>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</si>
  <si>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</si>
  <si>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</si>
  <si>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</si>
  <si>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</si>
  <si>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</si>
  <si>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</si>
  <si>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</si>
  <si>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</si>
  <si>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</si>
  <si>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</si>
  <si>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</si>
  <si>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</si>
  <si>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</si>
  <si>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</si>
  <si>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</si>
  <si>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</si>
  <si>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</si>
  <si>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</si>
  <si>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</si>
  <si>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</si>
  <si>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</si>
  <si>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</si>
  <si>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</si>
  <si>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</si>
  <si>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</si>
  <si>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</si>
  <si>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</si>
  <si>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</si>
  <si>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</si>
  <si>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</si>
  <si>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</si>
  <si>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</si>
  <si>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</si>
  <si>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</si>
  <si>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</si>
  <si>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</si>
  <si>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</si>
  <si>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</si>
  <si>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</si>
  <si>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</si>
  <si>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</si>
  <si>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</si>
  <si>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</si>
  <si>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</si>
  <si>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</si>
  <si>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</si>
  <si>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</si>
  <si>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</si>
  <si>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</si>
  <si>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</si>
  <si>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</si>
  <si>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</si>
  <si>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</si>
  <si>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</si>
  <si>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</si>
  <si>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</si>
  <si>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</si>
  <si>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</si>
  <si>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</si>
  <si>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</si>
  <si>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</si>
  <si>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</si>
  <si>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</si>
  <si>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</si>
  <si>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</si>
  <si>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</si>
  <si>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</si>
  <si>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</si>
  <si>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</si>
  <si>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</si>
  <si>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</si>
  <si>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</si>
  <si>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</si>
  <si>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</si>
  <si>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</si>
  <si>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</si>
  <si>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</si>
  <si>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</si>
  <si>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</si>
  <si>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</si>
  <si>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</si>
  <si>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</si>
  <si>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</si>
  <si>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</si>
  <si>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</si>
  <si>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</si>
  <si>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</si>
  <si>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</si>
  <si>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</si>
  <si>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</si>
  <si>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</si>
  <si>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</si>
  <si>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</si>
  <si>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</si>
  <si>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</si>
  <si>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</si>
  <si>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</si>
  <si>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</si>
  <si>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</si>
  <si>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</si>
  <si>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</si>
  <si>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</si>
  <si>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</si>
  <si>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</si>
  <si>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</si>
  <si>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</si>
  <si>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</si>
  <si>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</si>
  <si>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</si>
  <si>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</si>
  <si>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</si>
  <si>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</si>
  <si>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</si>
  <si>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</si>
  <si>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</si>
  <si>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</si>
  <si>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</si>
  <si>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</si>
  <si>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</si>
  <si>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</si>
  <si>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</si>
  <si>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</si>
  <si>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</si>
  <si>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</si>
  <si>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</si>
  <si>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</si>
  <si>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</si>
  <si>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</si>
  <si>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</si>
  <si>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</si>
  <si>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</si>
  <si>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</si>
  <si>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</si>
  <si>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</si>
  <si>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</si>
  <si>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</si>
  <si>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</si>
  <si>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</si>
  <si>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</si>
  <si>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</si>
  <si>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</si>
  <si>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</si>
  <si>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</si>
  <si>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</si>
  <si>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</si>
  <si>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</si>
  <si>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</si>
  <si>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</si>
  <si>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</si>
  <si>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</si>
  <si>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</si>
  <si>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</si>
  <si>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</si>
  <si>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</si>
  <si>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</si>
  <si>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</si>
  <si>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</si>
  <si>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</si>
  <si>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</si>
  <si>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</si>
  <si>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</si>
  <si>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</si>
  <si>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</si>
  <si>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</si>
  <si>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</si>
  <si>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</si>
  <si>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</si>
  <si>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</si>
  <si>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</si>
  <si>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</si>
  <si>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</si>
  <si>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</si>
  <si>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</si>
  <si>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</si>
  <si>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</si>
  <si>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</si>
  <si>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</si>
  <si>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</si>
  <si>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</si>
  <si>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</si>
  <si>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</si>
  <si>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</si>
  <si>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</si>
  <si>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</si>
  <si>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</si>
  <si>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</si>
  <si>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</si>
  <si>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</si>
  <si>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</si>
  <si>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</si>
  <si>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</si>
  <si>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</si>
  <si>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</si>
  <si>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</si>
  <si>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</si>
  <si>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</si>
  <si>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</si>
  <si>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</si>
  <si>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</si>
  <si>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</si>
  <si>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</si>
  <si>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</si>
  <si>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</si>
  <si>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</si>
  <si>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</si>
  <si>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</si>
  <si>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</si>
  <si>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</si>
  <si>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</si>
  <si>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</si>
  <si>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</si>
  <si>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</si>
  <si>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</si>
  <si>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</si>
  <si>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</si>
  <si>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</si>
  <si>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</si>
  <si>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</si>
  <si>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</si>
  <si>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</si>
  <si>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</si>
  <si>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</si>
  <si>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</si>
  <si>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</si>
  <si>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</si>
  <si>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</si>
  <si>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</si>
  <si>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</si>
  <si>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</si>
  <si>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</si>
  <si>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</si>
  <si>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</si>
  <si>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</si>
  <si>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</si>
  <si>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</si>
  <si>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</si>
  <si>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</si>
  <si>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</si>
  <si>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</si>
  <si>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</si>
  <si>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</si>
  <si>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</si>
  <si>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</si>
  <si>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</si>
  <si>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</si>
  <si>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</si>
  <si>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</si>
  <si>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</si>
  <si>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</si>
  <si>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</si>
  <si>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</si>
  <si>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</si>
  <si>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</si>
  <si>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</si>
  <si>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</si>
  <si>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</si>
  <si>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</si>
  <si>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</si>
  <si>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</si>
  <si>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</si>
  <si>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</si>
  <si>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</si>
  <si>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</si>
  <si>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</si>
  <si>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</si>
  <si>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</si>
  <si>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</si>
  <si>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</si>
  <si>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</si>
  <si>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</si>
  <si>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</si>
  <si>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</si>
  <si>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</si>
  <si>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</si>
  <si>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</si>
  <si>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</si>
  <si>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</si>
  <si>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</si>
  <si>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</si>
  <si>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</si>
  <si>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</si>
  <si>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</si>
  <si>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</si>
  <si>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</si>
  <si>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</si>
  <si>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</si>
  <si>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</si>
  <si>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</si>
  <si>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</si>
  <si>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</si>
  <si>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</si>
  <si>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</si>
  <si>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</si>
  <si>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</si>
  <si>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</si>
  <si>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</si>
  <si>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</si>
  <si>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</si>
  <si>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</si>
  <si>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</si>
  <si>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</si>
  <si>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</si>
  <si>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</si>
  <si>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</si>
  <si>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</si>
  <si>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</si>
  <si>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</si>
  <si>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</si>
  <si>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</si>
  <si>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</si>
  <si>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</si>
  <si>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</si>
  <si>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</si>
  <si>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</si>
  <si>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</si>
  <si>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</si>
  <si>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</si>
  <si>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</si>
  <si>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</si>
  <si>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</si>
  <si>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</si>
  <si>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</si>
  <si>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</si>
  <si>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</si>
  <si>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</si>
  <si>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</si>
  <si>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</si>
  <si>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</si>
  <si>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</si>
  <si>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</si>
  <si>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</si>
  <si>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</si>
  <si>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</si>
  <si>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</si>
  <si>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</si>
  <si>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</si>
  <si>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</si>
  <si>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</si>
  <si>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</si>
  <si>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</si>
  <si>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</si>
  <si>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</si>
  <si>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</si>
  <si>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</si>
  <si>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</si>
  <si>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</si>
  <si>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</si>
  <si>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</si>
  <si>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</si>
  <si>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</si>
  <si>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</si>
  <si>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</si>
  <si>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</si>
  <si>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</si>
  <si>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</si>
  <si>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</si>
  <si>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</si>
  <si>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</si>
  <si>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</si>
  <si>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</si>
  <si>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</si>
  <si>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</si>
  <si>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</si>
  <si>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</si>
  <si>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</si>
  <si>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</si>
  <si>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</si>
  <si>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</si>
  <si>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</si>
  <si>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</si>
  <si>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</si>
  <si>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</si>
  <si>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</si>
  <si>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</si>
  <si>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</si>
  <si>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</si>
  <si>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</si>
  <si>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</si>
  <si>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</si>
  <si>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</si>
  <si>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</si>
  <si>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</si>
  <si>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</si>
  <si>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</si>
  <si>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</si>
  <si>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</si>
  <si>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</si>
  <si>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</si>
  <si>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</si>
  <si>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</si>
  <si>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</si>
  <si>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</si>
  <si>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</si>
  <si>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</si>
  <si>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</si>
  <si>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</si>
  <si>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</si>
  <si>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</si>
  <si>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</si>
  <si>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</si>
  <si>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</si>
  <si>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</si>
  <si>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</si>
  <si>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</si>
  <si>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</si>
  <si>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</si>
  <si>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</si>
  <si>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</si>
  <si>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</si>
  <si>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</si>
  <si>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</si>
  <si>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</si>
  <si>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</si>
  <si>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</si>
  <si>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</si>
  <si>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</si>
  <si>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</si>
  <si>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</si>
  <si>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</si>
  <si>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</si>
  <si>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</si>
  <si>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</si>
  <si>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</si>
  <si>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</si>
  <si>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</si>
  <si>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</si>
  <si>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</si>
  <si>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</si>
  <si>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</si>
  <si>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</si>
  <si>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</si>
  <si>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</si>
  <si>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</si>
  <si>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</si>
  <si>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</si>
  <si>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</si>
  <si>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</si>
  <si>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</si>
  <si>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</si>
  <si>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</si>
  <si>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</si>
  <si>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</si>
  <si>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</si>
  <si>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</si>
  <si>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</si>
  <si>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</si>
  <si>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</si>
  <si>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</si>
  <si>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</si>
  <si>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</si>
  <si>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</si>
  <si>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</si>
  <si>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</si>
  <si>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</si>
  <si>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</si>
  <si>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</si>
  <si>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</si>
  <si>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</si>
  <si>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</si>
  <si>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</si>
  <si>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</si>
  <si>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</si>
  <si>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</si>
  <si>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</si>
  <si>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</si>
  <si>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</si>
  <si>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</si>
  <si>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</si>
  <si>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</si>
  <si>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</si>
  <si>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</si>
  <si>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</si>
  <si>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</si>
  <si>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</si>
  <si>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</si>
  <si>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</si>
  <si>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</si>
  <si>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</si>
  <si>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</si>
  <si>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</si>
  <si>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</si>
  <si>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</si>
  <si>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</si>
  <si>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</si>
  <si>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</si>
  <si>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</si>
  <si>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</si>
  <si>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</si>
  <si>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</si>
  <si>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</si>
  <si>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</si>
  <si>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</si>
  <si>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</si>
  <si>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</si>
  <si>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</si>
  <si>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</si>
  <si>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</si>
  <si>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</si>
  <si>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</si>
  <si>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</si>
  <si>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</si>
  <si>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</si>
  <si>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</si>
  <si>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</si>
  <si>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</si>
  <si>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</si>
  <si>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</si>
  <si>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</si>
  <si>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</si>
  <si>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</si>
  <si>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</si>
  <si>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</si>
  <si>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</si>
  <si>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</si>
  <si>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</si>
  <si>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</si>
  <si>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</si>
  <si>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</si>
  <si>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</si>
  <si>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</si>
  <si>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</si>
  <si>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</si>
  <si>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</si>
  <si>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</si>
  <si>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</si>
  <si>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</si>
  <si>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</si>
  <si>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</si>
  <si>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</si>
  <si>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</si>
  <si>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</si>
  <si>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</si>
  <si>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</si>
  <si>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</si>
  <si>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</si>
  <si>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</si>
  <si>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</si>
  <si>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</si>
  <si>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</si>
  <si>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</si>
  <si>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</si>
  <si>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</si>
  <si>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</si>
  <si>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</si>
  <si>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</si>
  <si>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</si>
  <si>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</si>
  <si>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</si>
  <si>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</si>
  <si>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</si>
  <si>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</si>
  <si>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</si>
  <si>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</si>
  <si>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</si>
  <si>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</si>
  <si>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</si>
  <si>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</si>
  <si>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</si>
  <si>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</si>
  <si>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</si>
  <si>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</si>
  <si>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</si>
  <si>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</si>
  <si>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</si>
  <si>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</si>
  <si>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</si>
  <si>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</si>
  <si>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</si>
  <si>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</si>
  <si>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</si>
  <si>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</si>
  <si>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</si>
  <si>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</si>
  <si>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</si>
  <si>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</si>
  <si>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</si>
  <si>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</si>
  <si>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</si>
  <si>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</si>
  <si>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</si>
  <si>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</si>
  <si>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</si>
  <si>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</si>
  <si>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</si>
  <si>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</si>
  <si>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</si>
  <si>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</si>
  <si>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</si>
  <si>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</si>
  <si>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</si>
  <si>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</si>
  <si>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</si>
  <si>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</si>
  <si>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</si>
  <si>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</si>
  <si>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</si>
  <si>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</si>
  <si>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</si>
  <si>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</si>
  <si>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</si>
  <si>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</si>
  <si>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</si>
  <si>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</si>
  <si>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</si>
  <si>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</si>
  <si>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</si>
  <si>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</si>
  <si>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</si>
  <si>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</si>
  <si>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</si>
  <si>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</si>
  <si>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</si>
  <si>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</si>
  <si>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</si>
  <si>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</si>
  <si>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</si>
  <si>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</si>
  <si>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</si>
  <si>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</si>
  <si>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</si>
  <si>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</si>
  <si>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</si>
  <si>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</si>
  <si>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</si>
  <si>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</si>
  <si>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</si>
  <si>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</si>
  <si>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</si>
  <si>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</si>
  <si>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</si>
  <si>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</si>
  <si>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</si>
  <si>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</si>
  <si>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</si>
  <si>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</si>
  <si>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</si>
  <si>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</si>
  <si>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</si>
  <si>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</si>
  <si>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</si>
  <si>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</si>
  <si>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</si>
  <si>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</si>
  <si>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</si>
  <si>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</si>
  <si>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</si>
  <si>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</si>
  <si>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</si>
  <si>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</si>
  <si>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</si>
  <si>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</si>
  <si>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</si>
  <si>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</si>
  <si>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</si>
  <si>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</si>
  <si>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</si>
  <si>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</si>
  <si>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</si>
  <si>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</si>
  <si>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</si>
  <si>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</si>
  <si>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</si>
  <si>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</si>
  <si>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</si>
  <si>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</si>
  <si>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</si>
  <si>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</si>
  <si>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</si>
  <si>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</si>
  <si>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</si>
  <si>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</si>
  <si>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</si>
  <si>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</si>
  <si>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</si>
  <si>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</si>
  <si>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</si>
  <si>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</si>
  <si>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</si>
  <si>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</si>
  <si>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</si>
  <si>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</si>
  <si>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</si>
  <si>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</si>
  <si>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</si>
  <si>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</si>
  <si>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</si>
  <si>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</si>
  <si>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</si>
  <si>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</si>
  <si>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</si>
  <si>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</si>
  <si>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</si>
  <si>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</si>
  <si>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</si>
  <si>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</si>
  <si>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</si>
  <si>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</si>
  <si>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</si>
  <si>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</si>
  <si>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</si>
  <si>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</si>
  <si>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</si>
  <si>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</si>
  <si>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</si>
  <si>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</si>
  <si>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</si>
  <si>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</si>
  <si>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</si>
  <si>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</si>
  <si>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</si>
  <si>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</si>
  <si>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</si>
  <si>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</si>
  <si>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</si>
  <si>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</si>
  <si>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</si>
  <si>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</si>
  <si>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</si>
  <si>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</si>
  <si>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</si>
  <si>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</si>
  <si>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</si>
  <si>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</si>
  <si>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</si>
  <si>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</si>
  <si>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</si>
  <si>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</si>
  <si>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</si>
  <si>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</si>
  <si>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</si>
  <si>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</si>
  <si>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</si>
  <si>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</si>
  <si>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</si>
  <si>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</si>
  <si>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</si>
  <si>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</si>
  <si>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</si>
  <si>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</si>
  <si>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</si>
  <si>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</si>
  <si>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</si>
  <si>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</si>
  <si>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</si>
  <si>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</si>
  <si>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</si>
  <si>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</si>
  <si>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</si>
  <si>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</si>
  <si>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</si>
  <si>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</si>
  <si>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</si>
  <si>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</si>
  <si>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</si>
  <si>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</si>
  <si>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</si>
  <si>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</si>
  <si>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</si>
  <si>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</si>
  <si>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</si>
  <si>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</si>
  <si>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</si>
  <si>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</si>
  <si>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</si>
  <si>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</si>
  <si>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</si>
  <si>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</si>
  <si>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</si>
  <si>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</si>
  <si>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</si>
  <si>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</si>
  <si>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</si>
  <si>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</si>
  <si>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</si>
  <si>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</si>
  <si>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</si>
  <si>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</si>
  <si>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</si>
  <si>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</si>
  <si>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</si>
  <si>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</si>
  <si>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</si>
  <si>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</si>
  <si>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</si>
  <si>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</si>
  <si>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</si>
  <si>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</si>
  <si>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</si>
  <si>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</si>
  <si>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</si>
  <si>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</si>
  <si>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</si>
  <si>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</si>
  <si>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</si>
  <si>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</si>
  <si>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</si>
  <si>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</si>
  <si>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</si>
  <si>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</si>
  <si>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</si>
  <si>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</si>
  <si>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</si>
  <si>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</si>
  <si>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</si>
  <si>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</si>
  <si>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</si>
  <si>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</si>
  <si>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</si>
  <si>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</si>
  <si>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</si>
  <si>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</si>
  <si>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</si>
  <si>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</si>
  <si>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</si>
  <si>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</si>
  <si>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</si>
  <si>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</si>
  <si>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</si>
  <si>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</si>
  <si>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</si>
  <si>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</si>
  <si>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</si>
  <si>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</si>
  <si>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</si>
  <si>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</si>
  <si>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</si>
  <si>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</si>
  <si>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</si>
  <si>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</si>
  <si>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</si>
  <si>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</si>
  <si>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</si>
  <si>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</si>
  <si>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</si>
  <si>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</si>
  <si>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</si>
  <si>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</si>
  <si>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</si>
  <si>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</si>
  <si>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</si>
  <si>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</si>
  <si>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</si>
  <si>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</si>
  <si>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</si>
  <si>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</si>
  <si>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</si>
  <si>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</si>
  <si>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</si>
  <si>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</si>
  <si>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</si>
  <si>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</si>
  <si>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</si>
  <si>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</si>
  <si>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</si>
  <si>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</si>
  <si>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</si>
  <si>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</si>
  <si>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</si>
  <si>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</si>
  <si>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</si>
  <si>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</si>
  <si>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</si>
  <si>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</si>
  <si>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</si>
  <si>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</si>
  <si>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</si>
  <si>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</si>
  <si>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</si>
  <si>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</si>
  <si>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</si>
  <si>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</si>
  <si>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</si>
  <si>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</si>
  <si>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</si>
  <si>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</si>
  <si>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</si>
  <si>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</si>
  <si>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</si>
  <si>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</si>
  <si>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</si>
  <si>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</si>
  <si>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</si>
  <si>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</si>
  <si>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</si>
  <si>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</si>
  <si>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</si>
  <si>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</si>
  <si>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</si>
  <si>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</si>
  <si>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</si>
  <si>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</si>
  <si>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</si>
  <si>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</si>
  <si>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</si>
  <si>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</si>
  <si>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</si>
  <si>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</si>
  <si>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</si>
  <si>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</si>
  <si>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</si>
  <si>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</si>
  <si>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</si>
  <si>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</si>
  <si>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</si>
  <si>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</si>
  <si>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</si>
  <si>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</si>
  <si>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</si>
  <si>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</si>
  <si>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</si>
  <si>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</si>
  <si>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</si>
  <si>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</si>
  <si>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</si>
  <si>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</si>
  <si>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</si>
  <si>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</si>
  <si>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</si>
  <si>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</si>
  <si>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</si>
  <si>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</si>
  <si>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</si>
  <si>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</si>
  <si>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</si>
  <si>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</si>
  <si>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</si>
  <si>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</si>
  <si>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</si>
  <si>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</si>
  <si>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</si>
  <si>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</si>
  <si>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</si>
  <si>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</si>
  <si>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</si>
  <si>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</si>
  <si>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</si>
  <si>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</si>
  <si>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</si>
  <si>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</si>
  <si>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</si>
  <si>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</si>
  <si>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</si>
  <si>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</si>
  <si>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</si>
  <si>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</si>
  <si>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</si>
  <si>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</si>
  <si>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</si>
  <si>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</si>
  <si>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</si>
  <si>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</si>
  <si>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</si>
  <si>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</si>
  <si>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</si>
  <si>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</si>
  <si>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</si>
  <si>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</si>
  <si>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</si>
  <si>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</si>
  <si>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</si>
  <si>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</si>
  <si>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</si>
  <si>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</si>
  <si>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</si>
  <si>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</si>
  <si>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</si>
  <si>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</si>
  <si>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</si>
  <si>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</si>
  <si>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</si>
  <si>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</si>
  <si>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</si>
  <si>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</si>
  <si>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</si>
  <si>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</si>
  <si>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</si>
  <si>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</si>
  <si>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</si>
  <si>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</si>
  <si>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</si>
  <si>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</si>
  <si>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</si>
  <si>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</si>
  <si>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</si>
  <si>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</si>
  <si>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</si>
  <si>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</si>
  <si>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</si>
  <si>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</si>
  <si>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</si>
  <si>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</si>
  <si>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</si>
  <si>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</si>
  <si>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</si>
  <si>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</si>
  <si>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</si>
  <si>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</si>
  <si>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</si>
  <si>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</si>
  <si>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</si>
  <si>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</si>
  <si>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</si>
  <si>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</si>
  <si>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</si>
  <si>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</si>
  <si>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</si>
  <si>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</si>
  <si>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</si>
  <si>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</si>
  <si>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</si>
  <si>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</si>
  <si>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</si>
  <si>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</si>
  <si>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</si>
  <si>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</si>
  <si>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</si>
  <si>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</si>
  <si>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</si>
  <si>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</si>
  <si>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</si>
  <si>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</si>
  <si>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</si>
  <si>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</si>
  <si>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</si>
  <si>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</si>
  <si>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</si>
  <si>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</si>
  <si>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</si>
  <si>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</si>
  <si>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</si>
  <si>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</si>
  <si>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</si>
  <si>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</si>
  <si>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</si>
  <si>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</si>
  <si>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</si>
  <si>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</si>
  <si>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</si>
  <si>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</si>
  <si>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</si>
  <si>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</si>
  <si>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</si>
  <si>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</si>
  <si>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</si>
  <si>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</si>
  <si>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</si>
  <si>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</si>
  <si>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</si>
  <si>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</si>
  <si>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</si>
  <si>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</si>
  <si>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</si>
  <si>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</si>
  <si>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</si>
  <si>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</si>
  <si>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</si>
  <si>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</si>
  <si>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</si>
  <si>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</si>
  <si>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</si>
  <si>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</si>
  <si>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</si>
  <si>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</si>
  <si>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</si>
  <si>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</si>
  <si>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</si>
  <si>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</si>
  <si>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</si>
  <si>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</si>
  <si>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</si>
  <si>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</si>
  <si>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</si>
  <si>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</si>
  <si>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</si>
  <si>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</si>
  <si>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</si>
  <si>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</si>
  <si>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</si>
  <si>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</si>
  <si>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</si>
  <si>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</si>
  <si>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</si>
  <si>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</si>
  <si>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</si>
  <si>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</si>
  <si>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</si>
  <si>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</si>
  <si>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</si>
  <si>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</si>
  <si>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</si>
  <si>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</si>
  <si>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</si>
  <si>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</si>
  <si>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</si>
  <si>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</si>
  <si>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</si>
  <si>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</si>
  <si>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</si>
  <si>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</si>
  <si>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</si>
  <si>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</si>
  <si>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</si>
  <si>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</si>
  <si>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</si>
  <si>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</si>
  <si>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</si>
  <si>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</si>
  <si>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</si>
  <si>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</si>
  <si>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</si>
  <si>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</si>
  <si>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</si>
  <si>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</si>
  <si>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</si>
  <si>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</si>
  <si>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</si>
  <si>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</si>
  <si>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</si>
  <si>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</si>
  <si>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</si>
  <si>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</si>
  <si>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</si>
  <si>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</si>
  <si>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</si>
  <si>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</si>
  <si>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</si>
  <si>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</si>
  <si>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</si>
  <si>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</si>
  <si>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</si>
  <si>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</si>
  <si>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</si>
  <si>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</si>
  <si>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</si>
  <si>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</si>
  <si>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</si>
  <si>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</si>
  <si>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</si>
  <si>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</si>
  <si>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</si>
  <si>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</si>
  <si>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</si>
  <si>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</si>
  <si>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</si>
  <si>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</si>
  <si>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</si>
  <si>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</si>
  <si>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</si>
  <si>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</si>
  <si>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</si>
  <si>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</si>
  <si>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</si>
  <si>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</si>
  <si>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</si>
  <si>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</si>
  <si>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</si>
  <si>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</si>
  <si>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</si>
  <si>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</si>
  <si>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</si>
  <si>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</si>
  <si>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</si>
  <si>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</si>
  <si>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</si>
  <si>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</si>
  <si>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</si>
  <si>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</si>
  <si>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</si>
  <si>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</si>
  <si>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</si>
  <si>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</si>
  <si>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</si>
  <si>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</si>
  <si>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</si>
  <si>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</si>
  <si>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</si>
  <si>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</si>
  <si>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</si>
  <si>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</si>
  <si>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</si>
  <si>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</si>
  <si>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</si>
  <si>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</si>
  <si>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</si>
  <si>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</si>
  <si>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</si>
  <si>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</si>
  <si>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</si>
  <si>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</si>
  <si>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</si>
  <si>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</si>
  <si>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</si>
  <si>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</si>
  <si>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</si>
  <si>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</si>
  <si>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</si>
  <si>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</si>
  <si>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</si>
  <si>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</si>
  <si>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</si>
  <si>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</si>
  <si>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</si>
  <si>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</si>
  <si>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</si>
  <si>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</si>
  <si>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</si>
  <si>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</si>
  <si>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</si>
  <si>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</si>
  <si>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</si>
  <si>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</si>
  <si>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</si>
  <si>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</si>
  <si>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</si>
  <si>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</si>
  <si>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</si>
  <si>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</si>
  <si>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</si>
  <si>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</si>
  <si>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</si>
  <si>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</si>
  <si>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</si>
  <si>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</si>
  <si>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</si>
  <si>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</si>
  <si>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</si>
  <si>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</si>
  <si>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</si>
  <si>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</si>
  <si>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</si>
  <si>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</si>
  <si>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</si>
  <si>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</si>
  <si>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</si>
  <si>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</si>
  <si>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</si>
  <si>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</si>
  <si>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</si>
  <si>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</si>
  <si>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</si>
  <si>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</si>
  <si>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</si>
  <si>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</si>
  <si>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</si>
  <si>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</si>
  <si>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</si>
  <si>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</si>
  <si>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</si>
  <si>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</si>
  <si>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</si>
  <si>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</si>
  <si>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</si>
  <si>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</si>
  <si>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</si>
  <si>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</si>
  <si>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</si>
  <si>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</si>
  <si>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</si>
  <si>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</si>
  <si>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</si>
  <si>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</si>
  <si>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</si>
  <si>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</si>
  <si>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</si>
  <si>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</si>
  <si>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</si>
  <si>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</si>
  <si>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</si>
  <si>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</si>
  <si>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</si>
  <si>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</si>
  <si>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</si>
  <si>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</si>
  <si>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</si>
  <si>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</si>
  <si>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</si>
  <si>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</si>
  <si>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</si>
  <si>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</si>
  <si>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</si>
  <si>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</si>
  <si>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</si>
  <si>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</si>
  <si>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</si>
  <si>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</si>
  <si>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</si>
  <si>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</si>
  <si>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</si>
  <si>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</si>
  <si>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</si>
  <si>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</si>
  <si>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</si>
  <si>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</si>
  <si>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</si>
  <si>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</si>
  <si>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</si>
  <si>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</si>
  <si>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</si>
  <si>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</si>
  <si>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</si>
  <si>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</si>
  <si>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</si>
  <si>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</si>
  <si>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</si>
  <si>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</si>
  <si>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</si>
  <si>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</si>
  <si>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</si>
  <si>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</si>
  <si>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</si>
  <si>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</si>
  <si>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</si>
  <si>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</si>
  <si>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</si>
  <si>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</si>
  <si>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</si>
  <si>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</si>
  <si>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</si>
  <si>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</si>
  <si>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</si>
  <si>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</si>
  <si>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</si>
  <si>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</si>
  <si>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</si>
  <si>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</si>
  <si>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</si>
  <si>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</si>
  <si>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</si>
  <si>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</si>
  <si>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</si>
  <si>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</si>
  <si>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</si>
  <si>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</si>
  <si>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</si>
  <si>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</si>
  <si>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</si>
  <si>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</si>
  <si>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</si>
  <si>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</si>
  <si>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</si>
  <si>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</si>
  <si>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</si>
  <si>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</si>
  <si>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</si>
  <si>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</si>
  <si>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</si>
  <si>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</si>
  <si>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</si>
  <si>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</si>
  <si>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</si>
  <si>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</si>
  <si>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</si>
  <si>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</si>
  <si>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</si>
  <si>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</si>
  <si>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</si>
  <si>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</si>
  <si>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</si>
  <si>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</si>
  <si>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</si>
  <si>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</si>
  <si>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</si>
  <si>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</si>
  <si>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</si>
  <si>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</si>
  <si>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</si>
  <si>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</si>
  <si>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</si>
  <si>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</si>
  <si>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</si>
  <si>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</si>
  <si>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</si>
  <si>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</si>
  <si>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</si>
  <si>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</si>
  <si>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</si>
  <si>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</si>
  <si>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</si>
  <si>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</si>
  <si>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</si>
  <si>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</si>
  <si>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</si>
  <si>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</si>
  <si>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</si>
  <si>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</si>
  <si>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</si>
  <si>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</si>
  <si>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</si>
  <si>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</si>
  <si>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</si>
  <si>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</si>
  <si>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</si>
  <si>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</si>
  <si>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</si>
  <si>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</si>
  <si>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</si>
  <si>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</si>
  <si>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</si>
  <si>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</si>
  <si>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</si>
  <si>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</si>
  <si>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</si>
  <si>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</si>
  <si>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</si>
  <si>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</si>
  <si>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</si>
  <si>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</si>
  <si>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</si>
  <si>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</si>
  <si>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</si>
  <si>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</si>
  <si>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</si>
  <si>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</si>
  <si>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</si>
  <si>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</si>
  <si>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</si>
  <si>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</si>
  <si>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</si>
  <si>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</si>
  <si>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</si>
  <si>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</si>
  <si>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</si>
  <si>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</si>
  <si>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</si>
  <si>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</si>
  <si>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</si>
  <si>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</si>
  <si>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</si>
  <si>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</si>
  <si>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</si>
  <si>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</si>
  <si>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</si>
  <si>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</si>
  <si>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</si>
  <si>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</si>
  <si>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</si>
  <si>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</si>
  <si>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</si>
  <si>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</si>
  <si>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</si>
  <si>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</si>
  <si>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</si>
  <si>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</si>
  <si>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</si>
  <si>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</si>
  <si>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</si>
  <si>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</si>
  <si>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</si>
  <si>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</si>
  <si>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</si>
  <si>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</si>
  <si>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</si>
  <si>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</si>
  <si>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</si>
  <si>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</si>
  <si>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</si>
  <si>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</si>
  <si>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</si>
  <si>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</si>
  <si>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</si>
  <si>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</si>
  <si>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</si>
  <si>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</si>
  <si>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</si>
  <si>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</si>
  <si>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</si>
  <si>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</si>
  <si>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</si>
  <si>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</si>
  <si>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</si>
  <si>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</si>
  <si>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</si>
  <si>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</si>
  <si>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</si>
  <si>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</si>
  <si>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</si>
  <si>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</si>
  <si>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</si>
  <si>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</si>
  <si>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</si>
  <si>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</si>
  <si>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</si>
  <si>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</si>
  <si>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</si>
  <si>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</si>
  <si>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</si>
  <si>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</si>
  <si>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</si>
  <si>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</si>
  <si>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</si>
  <si>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</si>
  <si>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</si>
  <si>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</si>
  <si>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</si>
  <si>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</si>
  <si>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</si>
  <si>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</si>
  <si>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</si>
  <si>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</si>
  <si>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</si>
  <si>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</si>
  <si>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</si>
  <si>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</si>
  <si>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</si>
  <si>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</si>
  <si>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</si>
  <si>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</si>
  <si>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</si>
  <si>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</si>
  <si>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</si>
  <si>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</si>
  <si>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</si>
  <si>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</si>
  <si>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</si>
  <si>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</si>
  <si>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</si>
  <si>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</si>
  <si>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</si>
  <si>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</si>
  <si>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</si>
  <si>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</si>
  <si>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</si>
  <si>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</si>
  <si>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</si>
  <si>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</si>
  <si>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</si>
  <si>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</si>
  <si>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</si>
  <si>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</si>
  <si>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</si>
  <si>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</si>
  <si>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</si>
  <si>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</si>
  <si>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</si>
  <si>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</si>
  <si>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</si>
  <si>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</si>
  <si>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</si>
  <si>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</si>
  <si>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</si>
  <si>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</si>
  <si>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</si>
  <si>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</si>
  <si>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</si>
  <si>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</si>
  <si>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</si>
  <si>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</si>
  <si>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</si>
  <si>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</si>
  <si>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</si>
  <si>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</si>
  <si>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</si>
  <si>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</si>
  <si>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</si>
  <si>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</si>
  <si>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</si>
  <si>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</si>
  <si>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</si>
  <si>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</si>
  <si>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</si>
  <si>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</si>
  <si>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</si>
  <si>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</si>
  <si>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</si>
  <si>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</si>
  <si>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</si>
  <si>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</si>
  <si>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</si>
  <si>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</si>
  <si>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</si>
  <si>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</si>
  <si>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</si>
  <si>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</si>
  <si>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</si>
  <si>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</si>
  <si>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</si>
  <si>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</si>
  <si>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</si>
  <si>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</si>
  <si>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</si>
  <si>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</si>
  <si>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</si>
  <si>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</si>
  <si>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</si>
  <si>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</si>
  <si>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</si>
  <si>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</si>
  <si>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</si>
  <si>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</si>
  <si>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</si>
  <si>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</si>
  <si>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</si>
  <si>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</si>
  <si>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</si>
  <si>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</si>
  <si>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</si>
  <si>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</si>
  <si>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</si>
  <si>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</si>
  <si>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</si>
  <si>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</si>
  <si>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</si>
  <si>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</si>
  <si>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</si>
  <si>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</si>
  <si>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</si>
  <si>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</si>
  <si>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</si>
  <si>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</si>
  <si>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</si>
  <si>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</si>
  <si>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</si>
  <si>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</si>
  <si>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</si>
  <si>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</si>
  <si>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</si>
  <si>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</si>
  <si>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</si>
  <si>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</si>
  <si>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</si>
  <si>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</si>
  <si>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</si>
  <si>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</si>
  <si>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</si>
  <si>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</si>
  <si>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</si>
  <si>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</si>
  <si>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</si>
  <si>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</si>
  <si>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</si>
  <si>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</si>
  <si>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</si>
  <si>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</si>
  <si>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</si>
  <si>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</si>
  <si>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</si>
  <si>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</si>
  <si>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</si>
  <si>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</si>
  <si>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</si>
  <si>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</si>
  <si>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</si>
  <si>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</si>
  <si>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</si>
  <si>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</si>
  <si>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</si>
  <si>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</si>
  <si>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</si>
  <si>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</si>
  <si>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</si>
  <si>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</si>
  <si>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</si>
  <si>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</si>
  <si>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</si>
  <si>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</si>
  <si>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</si>
  <si>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</si>
  <si>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</si>
  <si>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</si>
  <si>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</si>
  <si>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</si>
  <si>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</si>
  <si>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</si>
  <si>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</si>
  <si>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</si>
  <si>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</si>
  <si>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</si>
  <si>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</si>
  <si>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</si>
  <si>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</si>
  <si>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</si>
  <si>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</si>
  <si>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</si>
  <si>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</si>
  <si>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</si>
  <si>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</si>
  <si>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</si>
  <si>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</si>
  <si>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</si>
  <si>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</si>
  <si>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</si>
  <si>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</si>
  <si>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</si>
  <si>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</si>
  <si>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</si>
  <si>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</si>
  <si>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</si>
  <si>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</si>
  <si>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</si>
  <si>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</si>
  <si>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</si>
  <si>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</si>
  <si>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</si>
  <si>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</si>
  <si>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</si>
  <si>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</si>
  <si>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</si>
  <si>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</si>
  <si>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</si>
  <si>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</si>
  <si>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</si>
  <si>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</si>
  <si>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</si>
  <si>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</si>
  <si>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</si>
  <si>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</si>
  <si>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</si>
  <si>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</si>
  <si>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</si>
  <si>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</si>
  <si>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</si>
  <si>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</si>
  <si>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</si>
  <si>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</si>
  <si>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</si>
  <si>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</si>
  <si>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</si>
  <si>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</si>
  <si>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</si>
  <si>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</si>
  <si>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</si>
  <si>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</si>
  <si>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</si>
  <si>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</si>
  <si>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</si>
  <si>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</si>
  <si>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</si>
  <si>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</si>
  <si>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</si>
  <si>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</si>
  <si>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</si>
  <si>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</si>
  <si>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</si>
  <si>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</si>
  <si>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</si>
  <si>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</si>
  <si>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</si>
  <si>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</si>
  <si>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</si>
  <si>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</si>
  <si>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</si>
  <si>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</si>
  <si>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</si>
  <si>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</si>
  <si>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</si>
  <si>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</si>
  <si>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</si>
  <si>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</si>
  <si>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</si>
  <si>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</si>
  <si>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</si>
  <si>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</si>
  <si>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</si>
  <si>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</si>
  <si>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</si>
  <si>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</si>
  <si>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</si>
  <si>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</si>
  <si>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</si>
  <si>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</si>
  <si>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</si>
  <si>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</si>
  <si>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</si>
  <si>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</si>
  <si>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</si>
  <si>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</si>
  <si>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</si>
  <si>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</si>
  <si>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</si>
  <si>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</si>
  <si>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</si>
  <si>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</si>
  <si>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</si>
  <si>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</si>
  <si>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</si>
  <si>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</si>
  <si>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</si>
  <si>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</si>
  <si>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</si>
  <si>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</si>
  <si>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</si>
  <si>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</si>
  <si>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</si>
  <si>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</si>
  <si>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</si>
  <si>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</si>
  <si>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</si>
  <si>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</si>
  <si>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</si>
  <si>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</si>
  <si>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</si>
  <si>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</si>
  <si>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</si>
  <si>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</si>
  <si>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</si>
  <si>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</si>
  <si>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</si>
  <si>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</si>
  <si>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</si>
  <si>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</si>
  <si>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</si>
  <si>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</si>
  <si>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</si>
  <si>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</si>
  <si>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</si>
  <si>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</si>
  <si>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</si>
  <si>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</si>
  <si>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</si>
  <si>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</si>
  <si>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</si>
  <si>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</si>
  <si>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</si>
  <si>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</si>
  <si>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</si>
  <si>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</si>
  <si>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</si>
  <si>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</si>
  <si>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</si>
  <si>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</si>
  <si>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</si>
  <si>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</si>
  <si>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</si>
  <si>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</si>
  <si>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</si>
  <si>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</si>
  <si>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</si>
  <si>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</si>
  <si>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</si>
  <si>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</si>
  <si>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</si>
  <si>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</si>
  <si>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</si>
  <si>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</si>
  <si>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</si>
  <si>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</si>
  <si>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</si>
  <si>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</si>
  <si>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</si>
  <si>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</si>
  <si>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</si>
  <si>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</si>
  <si>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</si>
  <si>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</si>
  <si>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</si>
  <si>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</si>
  <si>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</si>
  <si>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</si>
  <si>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</si>
  <si>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</si>
  <si>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</si>
  <si>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</si>
  <si>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</si>
  <si>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</si>
  <si>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</si>
  <si>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</si>
  <si>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</si>
  <si>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</si>
  <si>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</si>
  <si>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</si>
  <si>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</si>
  <si>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</si>
  <si>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</si>
  <si>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</si>
  <si>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</si>
  <si>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</si>
  <si>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</si>
  <si>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</si>
  <si>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</si>
  <si>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</si>
  <si>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</si>
  <si>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</si>
  <si>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</si>
  <si>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</si>
  <si>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</si>
  <si>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</si>
  <si>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</si>
  <si>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</si>
  <si>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</si>
  <si>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</si>
  <si>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</si>
  <si>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</si>
  <si>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</si>
  <si>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</si>
  <si>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</si>
  <si>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</si>
  <si>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</si>
  <si>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</si>
  <si>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</si>
  <si>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</si>
  <si>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</si>
  <si>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</si>
  <si>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</si>
  <si>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</si>
  <si>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</si>
  <si>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</si>
  <si>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</si>
  <si>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</si>
  <si>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</si>
  <si>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</si>
  <si>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</si>
  <si>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</si>
  <si>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</si>
  <si>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</si>
  <si>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</si>
  <si>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</si>
  <si>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</si>
  <si>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</si>
  <si>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</si>
  <si>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</si>
  <si>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</si>
  <si>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</si>
  <si>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</si>
  <si>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</si>
  <si>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</si>
  <si>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</si>
  <si>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</si>
  <si>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</si>
  <si>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</si>
  <si>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</si>
  <si>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</si>
  <si>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</si>
  <si>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</si>
  <si>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</si>
  <si>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</si>
  <si>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</si>
  <si>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</si>
  <si>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</si>
  <si>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</si>
  <si>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</si>
  <si>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</si>
  <si>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</si>
  <si>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</si>
  <si>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</si>
  <si>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</si>
  <si>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</si>
  <si>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</si>
  <si>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</si>
  <si>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</si>
  <si>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</si>
  <si>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</si>
  <si>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</si>
  <si>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</si>
  <si>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</si>
  <si>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</si>
  <si>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</si>
  <si>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</si>
  <si>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</si>
  <si>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</si>
  <si>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</si>
  <si>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</si>
  <si>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</si>
  <si>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</si>
  <si>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</si>
  <si>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</si>
  <si>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</si>
  <si>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</si>
  <si>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</si>
  <si>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</si>
  <si>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</si>
  <si>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</si>
  <si>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</si>
  <si>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</si>
  <si>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</si>
  <si>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</si>
  <si>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</si>
  <si>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</si>
  <si>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</si>
  <si>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</si>
  <si>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</si>
  <si>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</si>
  <si>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</si>
  <si>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</si>
  <si>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</si>
  <si>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</si>
  <si>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</si>
  <si>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</si>
  <si>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</si>
  <si>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</si>
  <si>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</si>
  <si>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</si>
  <si>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</si>
  <si>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</si>
  <si>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</si>
  <si>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</si>
  <si>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</si>
  <si>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</si>
  <si>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</si>
  <si>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</si>
  <si>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</si>
  <si>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</si>
  <si>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</si>
  <si>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</si>
  <si>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</si>
  <si>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</si>
  <si>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</si>
  <si>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</si>
  <si>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</si>
  <si>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</si>
  <si>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</si>
  <si>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</si>
  <si>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</si>
  <si>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</si>
  <si>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</si>
  <si>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</si>
  <si>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</si>
  <si>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</si>
  <si>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</si>
  <si>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</si>
  <si>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</si>
  <si>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</si>
  <si>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</si>
  <si>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</si>
  <si>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</si>
  <si>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</si>
  <si>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</si>
  <si>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</si>
  <si>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</si>
  <si>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</si>
  <si>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</si>
  <si>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</si>
  <si>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</si>
  <si>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</si>
  <si>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</si>
  <si>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</si>
  <si>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</si>
  <si>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</si>
  <si>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</si>
  <si>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</si>
  <si>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</si>
  <si>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</si>
  <si>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</si>
  <si>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</si>
  <si>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</si>
  <si>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</si>
  <si>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</si>
  <si>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</si>
  <si>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</si>
  <si>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</si>
  <si>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</si>
  <si>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</si>
  <si>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</si>
  <si>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</si>
  <si>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</si>
  <si>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</si>
  <si>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</si>
  <si>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</si>
  <si>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</si>
  <si>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</si>
  <si>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</si>
  <si>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</si>
  <si>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</si>
  <si>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</si>
  <si>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</si>
  <si>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</si>
  <si>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</si>
  <si>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</si>
  <si>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</si>
  <si>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</si>
  <si>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</si>
  <si>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</si>
  <si>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</si>
  <si>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</si>
  <si>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</si>
  <si>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</si>
  <si>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</si>
  <si>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</si>
  <si>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</si>
  <si>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</si>
  <si>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</si>
  <si>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</si>
  <si>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</si>
  <si>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</si>
  <si>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</si>
  <si>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</si>
  <si>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</si>
  <si>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</si>
  <si>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</si>
  <si>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</si>
  <si>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</si>
  <si>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</si>
  <si>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</si>
  <si>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</si>
  <si>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</si>
  <si>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</si>
  <si>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</si>
  <si>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</si>
  <si>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</si>
  <si>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</si>
  <si>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</si>
  <si>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</si>
  <si>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</si>
  <si>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</si>
  <si>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</si>
  <si>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</si>
  <si>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</si>
  <si>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</si>
  <si>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</si>
  <si>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</si>
  <si>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</si>
  <si>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</si>
  <si>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</si>
  <si>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</si>
  <si>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</si>
  <si>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</si>
  <si>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</si>
  <si>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</si>
  <si>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</si>
  <si>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</si>
  <si>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</si>
  <si>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</si>
  <si>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</si>
  <si>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</si>
  <si>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</si>
  <si>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</si>
  <si>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</si>
  <si>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</si>
  <si>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</si>
  <si>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</si>
  <si>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</si>
  <si>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</si>
  <si>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</si>
  <si>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</si>
  <si>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</si>
  <si>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</si>
  <si>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</si>
  <si>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</si>
  <si>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</si>
  <si>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</si>
  <si>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</si>
  <si>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</si>
  <si>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</si>
  <si>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</si>
  <si>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</si>
  <si>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</si>
  <si>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</si>
  <si>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</si>
  <si>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</si>
  <si>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</si>
  <si>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</si>
  <si>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</si>
  <si>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</si>
  <si>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</si>
  <si>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</si>
  <si>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</si>
  <si>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</si>
  <si>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</si>
  <si>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</si>
  <si>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</si>
  <si>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</si>
  <si>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</si>
  <si>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</si>
  <si>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</si>
  <si>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</si>
  <si>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</si>
  <si>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</si>
  <si>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</si>
  <si>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</si>
  <si>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</si>
  <si>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</si>
  <si>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</si>
  <si>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</si>
  <si>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</si>
  <si>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</si>
  <si>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</si>
  <si>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</si>
  <si>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</si>
  <si>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</si>
  <si>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</si>
  <si>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</si>
  <si>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</si>
  <si>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</si>
  <si>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</si>
  <si>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</si>
  <si>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</si>
  <si>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</si>
  <si>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</si>
  <si>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</si>
  <si>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</si>
  <si>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</si>
  <si>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</si>
  <si>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</si>
  <si>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</si>
  <si>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</si>
  <si>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</si>
  <si>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</si>
  <si>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</si>
  <si>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</si>
  <si>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</si>
  <si>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</si>
  <si>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</si>
  <si>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</si>
  <si>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</si>
  <si>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</si>
  <si>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</si>
  <si>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</si>
  <si>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</si>
  <si>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</si>
  <si>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</si>
  <si>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</si>
  <si>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</si>
  <si>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</si>
  <si>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</si>
  <si>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</si>
  <si>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</si>
  <si>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</si>
  <si>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</si>
  <si>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</si>
  <si>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</si>
  <si>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</si>
  <si>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</si>
  <si>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</si>
  <si>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</si>
  <si>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</si>
  <si>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</si>
  <si>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</si>
  <si>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</si>
  <si>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</si>
  <si>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</si>
  <si>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</si>
  <si>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</si>
  <si>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</si>
  <si>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</si>
  <si>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</si>
  <si>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</si>
  <si>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</si>
  <si>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</si>
  <si>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</si>
  <si>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</si>
  <si>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</si>
  <si>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</si>
  <si>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</si>
  <si>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</si>
  <si>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</si>
  <si>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</si>
  <si>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</si>
  <si>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</si>
  <si>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</si>
  <si>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</si>
  <si>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</si>
  <si>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</si>
  <si>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</si>
  <si>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</si>
  <si>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</si>
  <si>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</si>
  <si>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</si>
  <si>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</si>
  <si>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</si>
  <si>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</si>
  <si>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</si>
  <si>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</si>
  <si>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</si>
  <si>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</si>
  <si>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</si>
  <si>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</si>
  <si>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</si>
  <si>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</si>
  <si>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</si>
  <si>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</si>
  <si>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</si>
  <si>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</si>
  <si>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</si>
  <si>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</si>
  <si>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</si>
  <si>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</si>
  <si>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</si>
  <si>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</si>
  <si>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</si>
  <si>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</si>
  <si>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</si>
  <si>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</si>
  <si>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</si>
  <si>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</si>
  <si>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</si>
  <si>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</si>
  <si>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</si>
  <si>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</si>
  <si>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</si>
  <si>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</si>
  <si>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</si>
  <si>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</si>
  <si>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</si>
  <si>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</si>
  <si>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</si>
  <si>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</si>
  <si>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</si>
  <si>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</si>
  <si>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</si>
  <si>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</si>
  <si>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</si>
  <si>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</si>
  <si>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</si>
  <si>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</si>
  <si>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</si>
  <si>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</si>
  <si>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</si>
  <si>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</si>
  <si>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</si>
  <si>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</si>
  <si>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</si>
  <si>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</si>
  <si>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</si>
  <si>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</si>
  <si>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</si>
  <si>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</si>
  <si>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</si>
  <si>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</si>
  <si>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</si>
  <si>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</si>
  <si>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</si>
  <si>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</si>
  <si>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</si>
  <si>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</si>
  <si>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</si>
  <si>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</si>
  <si>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</si>
  <si>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</si>
  <si>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</si>
  <si>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</si>
  <si>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</si>
  <si>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</si>
  <si>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</si>
  <si>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</si>
  <si>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</si>
  <si>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</si>
  <si>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</si>
  <si>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</si>
  <si>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</si>
  <si>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</si>
  <si>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</si>
  <si>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</si>
  <si>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</si>
  <si>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</si>
  <si>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</si>
  <si>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</si>
  <si>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</si>
  <si>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</si>
  <si>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</si>
  <si>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</si>
  <si>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</si>
  <si>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</si>
  <si>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</si>
  <si>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</si>
  <si>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</si>
  <si>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</si>
  <si>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</si>
  <si>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</si>
  <si>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</si>
  <si>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</si>
  <si>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</si>
  <si>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</si>
  <si>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</si>
  <si>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</si>
  <si>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</si>
  <si>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</si>
  <si>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</si>
  <si>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</si>
  <si>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</si>
  <si>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</si>
  <si>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</si>
  <si>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</si>
  <si>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</si>
  <si>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</si>
  <si>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</si>
  <si>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</si>
  <si>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</si>
  <si>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</si>
  <si>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</si>
  <si>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</si>
  <si>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</si>
  <si>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</si>
  <si>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</si>
  <si>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</si>
  <si>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</si>
  <si>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</si>
  <si>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</si>
  <si>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</si>
  <si>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</si>
  <si>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</si>
  <si>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</si>
  <si>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</si>
  <si>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</si>
  <si>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</si>
  <si>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</si>
  <si>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</si>
  <si>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</si>
  <si>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</si>
  <si>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</si>
  <si>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</si>
  <si>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</si>
  <si>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</si>
  <si>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</si>
  <si>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</si>
  <si>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</si>
  <si>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</si>
  <si>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</si>
  <si>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</si>
  <si>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</si>
  <si>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</si>
  <si>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</si>
  <si>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</si>
  <si>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</si>
  <si>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</si>
  <si>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</si>
  <si>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</si>
  <si>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</si>
  <si>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</si>
  <si>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</si>
  <si>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</si>
  <si>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</si>
  <si>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</si>
  <si>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</si>
  <si>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</si>
  <si>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</si>
  <si>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</si>
  <si>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</si>
  <si>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</si>
  <si>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</si>
  <si>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</si>
  <si>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</si>
  <si>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</si>
  <si>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</si>
  <si>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</si>
  <si>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</si>
  <si>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</si>
  <si>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</si>
  <si>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</si>
  <si>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</si>
  <si>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</si>
  <si>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</si>
  <si>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</si>
  <si>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</si>
  <si>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</si>
  <si>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</si>
  <si>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</si>
  <si>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</si>
  <si>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</si>
  <si>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</si>
  <si>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</si>
  <si>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</si>
  <si>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</si>
  <si>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</si>
  <si>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</si>
  <si>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</si>
  <si>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</si>
  <si>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</si>
  <si>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</si>
  <si>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</si>
  <si>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</si>
  <si>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</si>
  <si>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</si>
  <si>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</si>
  <si>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</si>
  <si>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</si>
  <si>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</si>
  <si>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</si>
  <si>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</si>
  <si>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</si>
  <si>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</si>
  <si>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</si>
  <si>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</si>
  <si>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</si>
  <si>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</si>
  <si>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</si>
  <si>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</si>
  <si>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</si>
  <si>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</si>
  <si>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</si>
  <si>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</si>
  <si>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</si>
  <si>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</si>
  <si>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</si>
  <si>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</si>
  <si>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</si>
  <si>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</si>
  <si>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</si>
  <si>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</si>
  <si>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</si>
  <si>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</si>
  <si>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</si>
  <si>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</si>
  <si>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</si>
  <si>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</si>
  <si>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</si>
  <si>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</si>
  <si>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</si>
  <si>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</si>
  <si>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</si>
  <si>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</si>
  <si>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</si>
  <si>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</si>
  <si>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</si>
  <si>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</si>
  <si>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</si>
  <si>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</si>
  <si>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</si>
  <si>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</si>
  <si>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</si>
  <si>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</si>
  <si>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</si>
  <si>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</si>
  <si>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</si>
  <si>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</si>
  <si>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</si>
  <si>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</si>
  <si>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</si>
  <si>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</si>
  <si>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</si>
  <si>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</si>
  <si>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</si>
  <si>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</si>
  <si>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</si>
  <si>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</si>
  <si>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</si>
  <si>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</si>
  <si>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</si>
  <si>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</si>
  <si>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</si>
  <si>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</si>
  <si>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</si>
  <si>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</si>
  <si>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</si>
  <si>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</si>
  <si>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</si>
  <si>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</si>
  <si>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</si>
  <si>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</si>
  <si>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</si>
  <si>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</si>
  <si>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</si>
  <si>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</si>
  <si>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</si>
  <si>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</si>
  <si>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</si>
  <si>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</si>
  <si>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</si>
  <si>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</si>
  <si>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</si>
  <si>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</si>
  <si>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</si>
  <si>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</si>
  <si>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</si>
  <si>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</si>
  <si>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</si>
  <si>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</si>
  <si>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</si>
  <si>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</si>
  <si>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</si>
  <si>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</si>
  <si>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</si>
  <si>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</si>
  <si>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</si>
  <si>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</si>
  <si>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</si>
  <si>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</si>
  <si>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</si>
  <si>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</si>
  <si>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</si>
  <si>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</si>
  <si>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</si>
  <si>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</si>
  <si>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</si>
  <si>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</si>
  <si>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</si>
  <si>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</si>
  <si>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</si>
  <si>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</si>
  <si>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</si>
  <si>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</si>
  <si>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</si>
  <si>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</si>
  <si>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</si>
  <si>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</si>
  <si>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</si>
  <si>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</si>
  <si>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</si>
  <si>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</si>
  <si>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</si>
  <si>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</si>
  <si>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</si>
  <si>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</si>
  <si>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</si>
  <si>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</si>
  <si>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</si>
  <si>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</si>
  <si>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</si>
  <si>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</si>
  <si>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</si>
  <si>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</si>
  <si>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</si>
  <si>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</si>
  <si>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</si>
  <si>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</si>
  <si>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</si>
  <si>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</si>
  <si>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</si>
  <si>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</si>
  <si>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</si>
  <si>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</si>
  <si>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</si>
  <si>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</si>
  <si>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</si>
  <si>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</si>
  <si>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</si>
  <si>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</si>
  <si>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</si>
  <si>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</si>
  <si>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</si>
  <si>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</si>
  <si>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</si>
  <si>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</si>
  <si>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</si>
  <si>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</si>
  <si>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</si>
  <si>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</si>
  <si>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</si>
  <si>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</si>
  <si>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</si>
  <si>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</si>
  <si>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</si>
  <si>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</si>
  <si>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</si>
  <si>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</si>
  <si>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</si>
  <si>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</si>
  <si>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</si>
  <si>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</si>
  <si>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</si>
  <si>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</si>
  <si>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</si>
  <si>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</si>
  <si>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</si>
  <si>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</si>
  <si>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</si>
  <si>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</si>
  <si>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</si>
  <si>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</si>
  <si>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</si>
  <si>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</si>
  <si>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</si>
  <si>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</si>
  <si>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</si>
  <si>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</si>
  <si>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</si>
  <si>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</si>
  <si>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</si>
  <si>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</si>
  <si>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</si>
  <si>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</si>
  <si>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</si>
  <si>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</si>
  <si>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</si>
  <si>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</si>
  <si>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</si>
  <si>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</si>
  <si>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</si>
  <si>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</si>
  <si>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</si>
  <si>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</si>
  <si>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</si>
  <si>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</si>
  <si>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</si>
  <si>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</si>
  <si>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</si>
  <si>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</si>
  <si>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</si>
  <si>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</si>
  <si>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</si>
  <si>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</si>
  <si>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</si>
  <si>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</si>
  <si>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</si>
  <si>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</si>
  <si>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</si>
  <si>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</si>
  <si>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</si>
  <si>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</si>
  <si>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</si>
  <si>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</si>
  <si>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</si>
  <si>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</si>
  <si>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</si>
  <si>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</si>
  <si>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</si>
  <si>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</si>
  <si>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</si>
  <si>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</si>
  <si>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</si>
  <si>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</si>
  <si>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</si>
  <si>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</si>
  <si>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</si>
  <si>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</si>
  <si>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</si>
  <si>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</si>
  <si>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</si>
  <si>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</si>
  <si>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</si>
  <si>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</si>
  <si>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</si>
  <si>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</si>
  <si>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</si>
  <si>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</si>
  <si>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</si>
  <si>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</si>
  <si>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</si>
  <si>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</si>
  <si>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</si>
  <si>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</si>
  <si>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</si>
  <si>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</si>
  <si>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</si>
  <si>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</si>
  <si>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</si>
  <si>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</si>
  <si>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</si>
  <si>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</si>
  <si>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</si>
  <si>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</si>
  <si>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</si>
  <si>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</si>
  <si>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</si>
  <si>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</si>
  <si>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</si>
  <si>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</si>
  <si>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</si>
  <si>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</si>
  <si>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</si>
  <si>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</si>
  <si>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</si>
  <si>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</si>
  <si>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</si>
  <si>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</si>
  <si>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</si>
  <si>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</si>
  <si>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</si>
  <si>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</si>
  <si>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</si>
  <si>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</si>
  <si>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</si>
  <si>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</si>
  <si>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</si>
  <si>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</si>
  <si>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</si>
  <si>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</si>
  <si>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</si>
  <si>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</si>
  <si>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</si>
  <si>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</si>
  <si>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</si>
  <si>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</si>
  <si>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</si>
  <si>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</si>
  <si>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</si>
  <si>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</si>
  <si>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</si>
  <si>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</si>
  <si>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</si>
  <si>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</si>
  <si>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</si>
  <si>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</si>
  <si>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</si>
  <si>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</si>
  <si>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</si>
  <si>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</si>
  <si>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</si>
  <si>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</si>
  <si>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</si>
  <si>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</si>
  <si>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</si>
  <si>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</si>
  <si>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</si>
  <si>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</si>
  <si>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</si>
  <si>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</si>
  <si>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</si>
  <si>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</si>
  <si>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</si>
  <si>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</si>
  <si>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</si>
  <si>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</si>
  <si>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</si>
  <si>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</si>
  <si>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</si>
  <si>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</si>
  <si>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</si>
  <si>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</si>
  <si>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</si>
  <si>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</si>
  <si>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</si>
  <si>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</si>
  <si>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</si>
  <si>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</si>
  <si>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</si>
  <si>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</si>
  <si>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</si>
  <si>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</si>
  <si>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</si>
  <si>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</si>
  <si>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</si>
  <si>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</si>
  <si>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</si>
  <si>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</si>
  <si>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</si>
  <si>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</si>
  <si>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</si>
  <si>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</si>
  <si>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</si>
  <si>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</si>
  <si>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</si>
  <si>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</si>
  <si>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</si>
  <si>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</si>
  <si>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</si>
  <si>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</si>
  <si>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</si>
  <si>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</si>
  <si>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</si>
  <si>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</si>
  <si>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</si>
  <si>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</si>
  <si>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</si>
  <si>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</si>
  <si>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</si>
  <si>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</si>
  <si>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</si>
  <si>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</si>
  <si>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</si>
  <si>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</si>
  <si>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</si>
  <si>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</si>
  <si>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</si>
  <si>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</si>
  <si>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</si>
  <si>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</si>
  <si>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</si>
  <si>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</si>
  <si>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</si>
  <si>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</si>
  <si>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</si>
  <si>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</si>
  <si>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</si>
  <si>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</si>
  <si>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</si>
  <si>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</si>
  <si>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</si>
  <si>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</si>
  <si>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</si>
  <si>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</si>
  <si>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</si>
  <si>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</si>
  <si>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</si>
  <si>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</si>
  <si>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</si>
  <si>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</si>
  <si>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</si>
  <si>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</si>
  <si>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</si>
  <si>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</si>
  <si>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</si>
  <si>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</si>
  <si>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</si>
  <si>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</si>
  <si>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</si>
  <si>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</si>
  <si>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</si>
  <si>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</si>
  <si>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</si>
  <si>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</si>
  <si>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</si>
  <si>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</si>
  <si>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</si>
  <si>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</si>
  <si>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</si>
  <si>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</si>
  <si>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</si>
  <si>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</si>
  <si>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</si>
  <si>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</si>
  <si>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</si>
  <si>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</si>
  <si>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</si>
  <si>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</si>
  <si>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</si>
  <si>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</si>
  <si>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</si>
  <si>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</si>
  <si>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</si>
  <si>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</si>
  <si>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</si>
  <si>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</si>
  <si>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</si>
  <si>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</si>
  <si>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</si>
  <si>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</si>
  <si>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</si>
  <si>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</si>
  <si>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</si>
  <si>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</si>
  <si>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</si>
  <si>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</si>
  <si>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</si>
  <si>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</si>
  <si>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</si>
  <si>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</si>
  <si>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</si>
  <si>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</si>
  <si>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</si>
  <si>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</si>
  <si>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</si>
  <si>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</si>
  <si>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</si>
  <si>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</si>
  <si>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</si>
  <si>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</si>
  <si>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</si>
  <si>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</si>
  <si>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</si>
  <si>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</si>
  <si>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</si>
  <si>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</si>
  <si>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</si>
  <si>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</si>
  <si>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</si>
  <si>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</si>
  <si>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</si>
  <si>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</si>
  <si>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</si>
  <si>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</si>
  <si>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</si>
  <si>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</si>
  <si>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</si>
  <si>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</si>
  <si>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</si>
  <si>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</si>
  <si>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</si>
  <si>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</si>
  <si>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</si>
  <si>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</si>
  <si>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</si>
  <si>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</si>
  <si>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</si>
  <si>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</si>
  <si>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</si>
  <si>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</si>
  <si>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</si>
  <si>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</si>
  <si>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</si>
  <si>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</si>
  <si>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</si>
  <si>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</si>
  <si>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</si>
  <si>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</si>
  <si>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</si>
  <si>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</si>
  <si>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</si>
  <si>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</si>
  <si>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</si>
  <si>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</si>
  <si>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</si>
  <si>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</si>
  <si>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</si>
  <si>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</si>
  <si>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</si>
  <si>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</si>
  <si>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</si>
  <si>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</si>
  <si>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</si>
  <si>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</si>
  <si>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</si>
  <si>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</si>
  <si>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</si>
  <si>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</si>
  <si>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</si>
  <si>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</si>
  <si>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</si>
  <si>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</si>
  <si>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</si>
  <si>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</si>
  <si>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</si>
  <si>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</si>
  <si>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</si>
  <si>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</si>
  <si>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</si>
  <si>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</si>
  <si>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</si>
  <si>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</si>
  <si>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</si>
  <si>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</si>
  <si>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</si>
  <si>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</si>
  <si>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</si>
  <si>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</si>
  <si>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</si>
  <si>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</si>
  <si>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</si>
  <si>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</si>
  <si>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</si>
  <si>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</si>
  <si>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</si>
  <si>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</si>
  <si>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</si>
  <si>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</si>
  <si>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</si>
  <si>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</si>
  <si>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</si>
  <si>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</si>
  <si>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</si>
  <si>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</si>
  <si>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</si>
  <si>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</si>
  <si>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</si>
  <si>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</si>
  <si>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</si>
  <si>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</si>
  <si>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</si>
  <si>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</si>
  <si>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</si>
  <si>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</si>
  <si>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</si>
  <si>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</si>
  <si>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</si>
  <si>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</si>
  <si>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</si>
  <si>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</si>
  <si>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</si>
  <si>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</si>
  <si>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</si>
  <si>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</si>
  <si>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</si>
  <si>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</si>
  <si>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</si>
  <si>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</si>
  <si>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</si>
  <si>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</si>
  <si>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</si>
  <si>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</si>
  <si>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</si>
  <si>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</si>
  <si>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</si>
  <si>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</si>
  <si>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</si>
  <si>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</si>
  <si>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</si>
  <si>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</si>
  <si>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</si>
  <si>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</si>
  <si>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</si>
  <si>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</si>
  <si>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</si>
  <si>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</si>
  <si>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</si>
  <si>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</si>
  <si>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</si>
  <si>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</si>
  <si>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</si>
  <si>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</si>
  <si>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</si>
  <si>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</si>
  <si>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</si>
  <si>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</si>
  <si>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</si>
  <si>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</si>
  <si>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</si>
  <si>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</si>
  <si>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</si>
  <si>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</si>
  <si>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</si>
  <si>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</si>
  <si>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</si>
  <si>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</si>
  <si>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</si>
  <si>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</si>
  <si>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</si>
  <si>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</si>
  <si>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</si>
  <si>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</si>
  <si>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</si>
  <si>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</si>
  <si>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</si>
  <si>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</si>
  <si>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</si>
  <si>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</si>
  <si>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</si>
  <si>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</si>
  <si>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</si>
  <si>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</si>
  <si>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</si>
  <si>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</si>
  <si>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</si>
  <si>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</si>
  <si>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</si>
  <si>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</si>
  <si>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</si>
  <si>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</si>
  <si>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</si>
  <si>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</si>
  <si>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</si>
  <si>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</si>
  <si>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</si>
  <si>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</si>
  <si>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</si>
  <si>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</si>
  <si>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</si>
  <si>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</si>
  <si>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</si>
  <si>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</si>
  <si>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</si>
  <si>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</si>
  <si>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</si>
  <si>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</si>
  <si>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</si>
  <si>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</si>
  <si>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</si>
  <si>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</si>
  <si>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</si>
  <si>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</si>
  <si>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</si>
  <si>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</si>
  <si>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</si>
  <si>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</si>
  <si>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</si>
  <si>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</si>
  <si>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</si>
  <si>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</si>
  <si>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</si>
  <si>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</si>
  <si>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</si>
  <si>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</si>
  <si>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</si>
  <si>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</si>
  <si>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</si>
  <si>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</si>
  <si>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</si>
  <si>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</si>
  <si>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</si>
  <si>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</si>
  <si>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</si>
  <si>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</si>
  <si>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</si>
  <si>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</si>
  <si>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</si>
  <si>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</si>
  <si>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</si>
  <si>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</si>
  <si>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</si>
  <si>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</si>
  <si>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</si>
  <si>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</si>
  <si>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</si>
  <si>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</si>
  <si>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</si>
  <si>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</si>
  <si>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</si>
  <si>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</si>
  <si>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</si>
  <si>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</si>
  <si>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</si>
  <si>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</si>
  <si>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</si>
  <si>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</si>
  <si>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</si>
  <si>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</si>
  <si>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</si>
  <si>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</si>
  <si>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</si>
  <si>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</si>
  <si>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</si>
  <si>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</si>
  <si>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</si>
  <si>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</si>
  <si>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</si>
  <si>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</si>
  <si>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</si>
  <si>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</si>
  <si>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</si>
  <si>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</si>
  <si>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</si>
  <si>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</si>
  <si>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</si>
  <si>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</si>
  <si>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</si>
  <si>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</si>
  <si>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</si>
  <si>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</si>
  <si>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</si>
  <si>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</si>
  <si>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</si>
  <si>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</si>
  <si>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</si>
  <si>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</si>
  <si>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</si>
  <si>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</si>
  <si>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</si>
  <si>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</si>
  <si>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</si>
  <si>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</si>
  <si>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</si>
  <si>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</si>
  <si>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</si>
  <si>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</si>
  <si>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</si>
  <si>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</si>
  <si>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</si>
  <si>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</si>
  <si>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</si>
  <si>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</si>
  <si>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</si>
  <si>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</si>
  <si>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</si>
  <si>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</si>
  <si>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</si>
  <si>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</si>
  <si>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</si>
  <si>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</si>
  <si>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</si>
  <si>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</si>
  <si>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</si>
  <si>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</si>
  <si>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</si>
  <si>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</si>
  <si>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</si>
  <si>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</si>
  <si>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</si>
  <si>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</si>
  <si>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</si>
  <si>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</si>
  <si>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</si>
  <si>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</si>
  <si>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</si>
  <si>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</si>
  <si>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</si>
  <si>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</si>
  <si>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</si>
  <si>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</si>
  <si>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</si>
  <si>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</si>
  <si>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</si>
  <si>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</si>
  <si>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</si>
  <si>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</si>
  <si>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</si>
  <si>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</si>
  <si>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</si>
  <si>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</si>
  <si>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</si>
  <si>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</si>
  <si>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</si>
  <si>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</si>
  <si>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</si>
  <si>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</si>
  <si>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</si>
  <si>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</si>
  <si>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</si>
  <si>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</si>
  <si>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</si>
  <si>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</si>
  <si>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</si>
  <si>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</si>
  <si>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</si>
  <si>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</si>
  <si>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</si>
  <si>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</si>
  <si>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</si>
  <si>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</si>
  <si>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</si>
  <si>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</si>
  <si>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</si>
  <si>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</si>
  <si>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</si>
  <si>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</si>
  <si>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</si>
  <si>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</si>
  <si>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</si>
  <si>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</si>
  <si>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</si>
  <si>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</si>
  <si>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</si>
  <si>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</si>
  <si>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</si>
  <si>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</si>
  <si>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</si>
  <si>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</si>
  <si>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</si>
  <si>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</si>
  <si>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</si>
  <si>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</si>
  <si>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</si>
  <si>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</si>
  <si>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</si>
  <si>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</si>
  <si>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</si>
  <si>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</si>
  <si>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</si>
  <si>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</si>
  <si>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</si>
  <si>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</si>
  <si>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</si>
  <si>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</si>
  <si>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</si>
  <si>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</si>
  <si>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</si>
  <si>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</si>
  <si>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</si>
  <si>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</si>
  <si>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</si>
  <si>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</si>
  <si>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</si>
  <si>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</si>
  <si>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</si>
  <si>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</si>
  <si>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</si>
  <si>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</si>
  <si>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</si>
  <si>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</si>
  <si>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</si>
  <si>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</si>
  <si>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</si>
  <si>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</si>
  <si>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</si>
  <si>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</si>
  <si>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</si>
  <si>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</si>
  <si>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</si>
  <si>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</si>
  <si>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</si>
  <si>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</si>
  <si>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</si>
  <si>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</si>
  <si>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</si>
  <si>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</si>
  <si>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</si>
  <si>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</si>
  <si>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</si>
  <si>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</si>
  <si>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</si>
  <si>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</si>
  <si>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</si>
  <si>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</si>
  <si>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</si>
  <si>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</si>
  <si>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</si>
  <si>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</si>
  <si>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</si>
  <si>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</si>
  <si>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</si>
  <si>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</si>
  <si>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</si>
  <si>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</si>
  <si>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</si>
  <si>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</si>
  <si>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</si>
  <si>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</si>
  <si>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</si>
  <si>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</si>
  <si>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</si>
  <si>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</si>
  <si>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</si>
  <si>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</si>
  <si>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</si>
  <si>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</si>
  <si>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</si>
  <si>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</si>
  <si>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</si>
  <si>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</si>
  <si>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</si>
  <si>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</si>
  <si>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</si>
  <si>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</si>
  <si>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</si>
  <si>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</si>
  <si>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</si>
  <si>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</si>
  <si>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</si>
  <si>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</si>
  <si>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</si>
  <si>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</si>
  <si>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</si>
  <si>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</si>
  <si>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</si>
  <si>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</si>
  <si>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</si>
  <si>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</si>
  <si>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</si>
  <si>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</si>
  <si>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</si>
  <si>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</si>
  <si>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</si>
  <si>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</si>
  <si>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</si>
  <si>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</si>
  <si>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</si>
  <si>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</si>
  <si>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</si>
  <si>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</si>
  <si>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</si>
  <si>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</si>
  <si>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</si>
  <si>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</si>
  <si>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</si>
  <si>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</si>
  <si>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</si>
  <si>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</si>
  <si>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</si>
  <si>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</si>
  <si>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</si>
  <si>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</si>
  <si>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</si>
  <si>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</si>
  <si>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</si>
  <si>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</si>
  <si>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</si>
  <si>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</si>
  <si>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</si>
  <si>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</si>
  <si>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</si>
  <si>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</si>
  <si>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</si>
  <si>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</si>
  <si>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</si>
  <si>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</si>
  <si>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</si>
  <si>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</si>
  <si>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</si>
  <si>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</si>
  <si>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</si>
  <si>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</si>
  <si>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</si>
  <si>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</si>
  <si>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</si>
  <si>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</si>
  <si>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</si>
  <si>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</si>
  <si>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</si>
  <si>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</si>
  <si>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</si>
  <si>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</si>
  <si>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</si>
  <si>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</si>
  <si>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</si>
  <si>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</si>
  <si>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</si>
  <si>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</si>
  <si>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</si>
  <si>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</si>
  <si>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</si>
  <si>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</si>
  <si>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</si>
  <si>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</si>
  <si>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</si>
  <si>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</si>
  <si>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</si>
  <si>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</si>
  <si>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</si>
  <si>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</si>
  <si>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</si>
  <si>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</si>
  <si>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</si>
  <si>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</si>
  <si>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</si>
  <si>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</si>
  <si>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</si>
  <si>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</si>
  <si>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</si>
  <si>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</si>
  <si>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</si>
  <si>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</si>
  <si>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</si>
  <si>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</si>
  <si>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</si>
  <si>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</si>
  <si>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</si>
  <si>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</si>
  <si>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</si>
  <si>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</si>
  <si>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</si>
  <si>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</si>
  <si>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</si>
  <si>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</si>
  <si>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</si>
  <si>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</si>
  <si>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</si>
  <si>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</si>
  <si>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</si>
  <si>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</si>
  <si>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</si>
  <si>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</si>
  <si>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</si>
  <si>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</si>
  <si>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</si>
  <si>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</si>
  <si>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</si>
  <si>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</si>
  <si>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</si>
  <si>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</si>
  <si>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</si>
  <si>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</si>
  <si>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</si>
  <si>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</si>
  <si>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</si>
  <si>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</si>
  <si>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</si>
  <si>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</si>
  <si>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</si>
  <si>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</si>
  <si>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</si>
  <si>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</si>
  <si>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</si>
  <si>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</si>
  <si>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</si>
  <si>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</si>
  <si>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</si>
  <si>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</si>
  <si>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</si>
  <si>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</si>
  <si>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</si>
  <si>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</si>
  <si>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</si>
  <si>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</si>
  <si>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</si>
  <si>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</si>
  <si>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</si>
  <si>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</si>
  <si>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</si>
  <si>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</si>
  <si>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</si>
  <si>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</si>
  <si>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</si>
  <si>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</si>
  <si>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</si>
  <si>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</si>
  <si>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</si>
  <si>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</si>
  <si>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</si>
  <si>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</si>
  <si>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</si>
  <si>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</si>
  <si>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</si>
  <si>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</si>
  <si>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</si>
  <si>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</si>
  <si>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</si>
  <si>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</si>
  <si>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</si>
  <si>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</si>
  <si>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</si>
  <si>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</si>
  <si>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</si>
  <si>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</si>
  <si>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</si>
  <si>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</si>
  <si>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</si>
  <si>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</si>
  <si>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</si>
  <si>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</si>
  <si>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</si>
  <si>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</si>
  <si>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</si>
  <si>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</si>
  <si>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</si>
  <si>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</si>
  <si>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</si>
  <si>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</si>
  <si>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</si>
  <si>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</si>
  <si>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</si>
  <si>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</si>
  <si>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</si>
  <si>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</si>
  <si>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</si>
  <si>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</si>
  <si>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</si>
  <si>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</si>
  <si>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</si>
  <si>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</si>
  <si>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</si>
  <si>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</si>
  <si>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</si>
  <si>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</si>
  <si>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</si>
  <si>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</si>
  <si>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</si>
  <si>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</si>
  <si>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</si>
  <si>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</si>
  <si>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</si>
  <si>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</si>
  <si>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</si>
  <si>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</si>
  <si>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</si>
  <si>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</si>
  <si>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</si>
  <si>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</si>
  <si>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</si>
  <si>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</si>
  <si>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</si>
  <si>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</si>
  <si>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</si>
  <si>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</si>
  <si>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</si>
  <si>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</si>
  <si>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</si>
  <si>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</si>
  <si>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</si>
  <si>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</si>
  <si>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</si>
  <si>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</si>
  <si>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</si>
  <si>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</si>
  <si>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</si>
  <si>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</si>
  <si>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</si>
  <si>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</si>
  <si>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</si>
  <si>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</si>
  <si>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</si>
  <si>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</si>
  <si>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</si>
  <si>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</si>
  <si>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</si>
  <si>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</si>
  <si>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</si>
  <si>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</si>
  <si>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</si>
  <si>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</si>
  <si>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</si>
  <si>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</si>
  <si>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</si>
  <si>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</si>
  <si>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</si>
  <si>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</si>
  <si>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</si>
  <si>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</si>
  <si>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</si>
  <si>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</si>
  <si>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</si>
  <si>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</si>
  <si>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</si>
  <si>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</si>
  <si>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</si>
  <si>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</si>
  <si>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</si>
  <si>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</si>
  <si>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</si>
  <si>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</si>
  <si>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</si>
  <si>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</si>
  <si>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</si>
  <si>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</si>
  <si>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</si>
  <si>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</si>
  <si>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</si>
  <si>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</si>
  <si>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</si>
  <si>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</si>
  <si>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</si>
  <si>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</si>
  <si>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</si>
  <si>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</si>
  <si>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</si>
  <si>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</si>
  <si>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</si>
  <si>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</si>
  <si>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</si>
  <si>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</si>
  <si>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</si>
  <si>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</si>
  <si>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</si>
  <si>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</si>
  <si>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</si>
  <si>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</si>
  <si>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</si>
  <si>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</si>
  <si>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</si>
  <si>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</si>
  <si>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</si>
  <si>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</si>
  <si>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</si>
  <si>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</si>
  <si>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</si>
  <si>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</si>
  <si>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</si>
  <si>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</si>
  <si>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</si>
  <si>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</si>
  <si>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</si>
  <si>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</si>
  <si>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</si>
  <si>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</si>
  <si>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</si>
  <si>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</si>
  <si>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</si>
  <si>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</si>
  <si>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</si>
  <si>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</si>
  <si>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</si>
  <si>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</si>
  <si>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</si>
  <si>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</si>
  <si>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</si>
  <si>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</si>
  <si>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</si>
  <si>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</si>
  <si>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</si>
  <si>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</si>
  <si>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</si>
  <si>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</si>
  <si>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</si>
  <si>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</si>
  <si>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</si>
  <si>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</si>
  <si>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</si>
  <si>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</si>
  <si>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</si>
  <si>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</si>
  <si>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</si>
  <si>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</si>
  <si>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</si>
  <si>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</si>
  <si>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</si>
  <si>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</si>
  <si>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</si>
  <si>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</si>
  <si>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</si>
  <si>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</si>
  <si>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</si>
  <si>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</si>
  <si>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</si>
  <si>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</si>
  <si>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</si>
  <si>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</si>
  <si>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</si>
  <si>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</si>
  <si>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</si>
  <si>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</si>
  <si>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</si>
  <si>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</si>
  <si>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</si>
  <si>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</si>
  <si>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</si>
  <si>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</si>
  <si>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</si>
  <si>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</si>
  <si>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</si>
  <si>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</si>
  <si>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</si>
  <si>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</si>
  <si>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</si>
  <si>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</si>
  <si>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</si>
  <si>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</si>
  <si>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</si>
  <si>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</si>
  <si>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</si>
  <si>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</si>
  <si>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</si>
  <si>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</si>
  <si>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</si>
  <si>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</si>
  <si>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</si>
  <si>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</si>
  <si>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</si>
  <si>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</si>
  <si>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</si>
  <si>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</si>
  <si>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</si>
  <si>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</si>
  <si>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</si>
  <si>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</si>
  <si>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</si>
  <si>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</si>
  <si>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</si>
  <si>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</si>
  <si>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</si>
  <si>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</si>
  <si>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</si>
  <si>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</si>
  <si>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</si>
  <si>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</si>
  <si>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</si>
  <si>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</si>
  <si>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</si>
  <si>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</si>
  <si>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</si>
  <si>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</si>
  <si>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</si>
  <si>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</si>
  <si>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</si>
  <si>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</si>
  <si>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</si>
  <si>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</si>
  <si>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</si>
  <si>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</si>
  <si>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</si>
  <si>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</si>
  <si>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</si>
  <si>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</si>
  <si>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</si>
  <si>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</si>
  <si>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</si>
  <si>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</si>
  <si>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</si>
  <si>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</si>
  <si>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</si>
  <si>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</si>
  <si>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</si>
  <si>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</si>
  <si>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</si>
  <si>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</si>
  <si>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</si>
  <si>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</si>
  <si>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</si>
  <si>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</si>
  <si>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</si>
  <si>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</si>
  <si>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</si>
  <si>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</si>
  <si>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</si>
  <si>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</si>
  <si>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</si>
  <si>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</si>
  <si>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</si>
  <si>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</si>
  <si>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</si>
  <si>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</si>
  <si>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</si>
  <si>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</si>
  <si>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</si>
  <si>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</si>
  <si>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</si>
  <si>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</si>
  <si>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</si>
  <si>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</si>
  <si>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</si>
  <si>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</si>
  <si>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</si>
  <si>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</si>
  <si>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</si>
  <si>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</si>
  <si>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</si>
  <si>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</si>
  <si>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</si>
  <si>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</si>
  <si>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</si>
  <si>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</si>
  <si>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</si>
  <si>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</si>
  <si>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</si>
  <si>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</si>
  <si>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</si>
  <si>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</si>
  <si>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</si>
  <si>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</si>
  <si>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</si>
  <si>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</si>
  <si>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</si>
  <si>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</si>
  <si>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</si>
  <si>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</si>
  <si>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</si>
  <si>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</si>
  <si>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</si>
  <si>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</si>
  <si>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</si>
  <si>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</si>
  <si>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</si>
  <si>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</si>
  <si>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</si>
  <si>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</si>
  <si>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</si>
  <si>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</si>
  <si>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</si>
  <si>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</si>
  <si>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</si>
  <si>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</si>
  <si>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</si>
  <si>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</si>
  <si>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</si>
  <si>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</si>
  <si>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</si>
  <si>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</si>
  <si>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</si>
  <si>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</si>
  <si>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</si>
  <si>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</si>
  <si>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</si>
  <si>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</si>
  <si>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</si>
  <si>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</si>
  <si>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</si>
  <si>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</si>
  <si>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</si>
  <si>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</si>
  <si>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</si>
  <si>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</si>
  <si>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</si>
  <si>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</si>
  <si>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</si>
  <si>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</si>
  <si>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</si>
  <si>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</si>
  <si>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</si>
  <si>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</si>
  <si>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</si>
  <si>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</si>
  <si>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</si>
  <si>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</si>
  <si>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</si>
  <si>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</si>
  <si>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</si>
  <si>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</si>
  <si>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</si>
  <si>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</si>
  <si>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</si>
  <si>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</si>
  <si>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</si>
  <si>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</si>
  <si>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</si>
  <si>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</si>
  <si>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</si>
  <si>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</si>
  <si>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</si>
  <si>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</si>
  <si>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</si>
  <si>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</si>
  <si>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</si>
  <si>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</si>
  <si>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</si>
  <si>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</si>
  <si>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</si>
  <si>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</si>
  <si>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</si>
  <si>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</si>
  <si>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</si>
  <si>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</si>
  <si>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</si>
  <si>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</si>
  <si>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</si>
  <si>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</si>
  <si>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</si>
  <si>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</si>
  <si>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</si>
  <si>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</si>
  <si>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</si>
  <si>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</si>
  <si>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</si>
  <si>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</si>
  <si>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</si>
  <si>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</si>
  <si>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</si>
  <si>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</si>
  <si>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</si>
  <si>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</si>
  <si>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</si>
  <si>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</si>
  <si>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</si>
  <si>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</si>
  <si>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</si>
  <si>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</si>
  <si>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</si>
  <si>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</si>
  <si>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</si>
  <si>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</si>
  <si>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</si>
  <si>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</si>
  <si>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</si>
  <si>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</si>
  <si>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</si>
  <si>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</si>
  <si>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</si>
  <si>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</si>
  <si>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</si>
  <si>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</si>
  <si>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</si>
  <si>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</si>
  <si>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</si>
  <si>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</si>
  <si>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</si>
  <si>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</si>
  <si>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</si>
  <si>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</si>
  <si>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</si>
  <si>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</si>
  <si>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</si>
  <si>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</si>
  <si>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</si>
  <si>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</si>
  <si>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</si>
  <si>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</si>
  <si>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</si>
  <si>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</si>
  <si>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</si>
  <si>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</si>
  <si>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</si>
  <si>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</si>
  <si>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</si>
  <si>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</si>
  <si>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</si>
  <si>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</si>
  <si>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</si>
  <si>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</si>
  <si>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</si>
  <si>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</si>
  <si>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</si>
  <si>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</si>
  <si>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</si>
  <si>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</si>
  <si>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</si>
  <si>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</si>
  <si>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</si>
  <si>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</si>
  <si>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</si>
  <si>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</si>
  <si>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</si>
  <si>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</si>
  <si>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</si>
  <si>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</si>
  <si>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</si>
  <si>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</si>
  <si>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</si>
  <si>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</si>
  <si>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</si>
  <si>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</si>
  <si>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</si>
  <si>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</si>
  <si>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</si>
  <si>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</si>
  <si>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</si>
  <si>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</si>
  <si>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</si>
  <si>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</si>
  <si>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</si>
  <si>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</si>
  <si>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</si>
  <si>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</si>
  <si>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</si>
  <si>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</si>
  <si>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</si>
  <si>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</si>
  <si>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</si>
  <si>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</si>
  <si>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</si>
  <si>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</si>
  <si>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</si>
  <si>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</si>
  <si>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</si>
  <si>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</si>
  <si>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</si>
  <si>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</si>
  <si>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</si>
  <si>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</si>
  <si>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</si>
  <si>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</si>
  <si>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</si>
  <si>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</si>
  <si>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</si>
  <si>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</si>
  <si>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</si>
  <si>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</si>
  <si>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</si>
  <si>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</si>
  <si>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</si>
  <si>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</si>
  <si>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</si>
  <si>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</si>
  <si>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</si>
  <si>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</si>
  <si>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</si>
  <si>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</si>
  <si>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</si>
  <si>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</si>
  <si>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</si>
  <si>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</si>
  <si>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</si>
  <si>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</si>
  <si>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</si>
  <si>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</si>
  <si>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</si>
  <si>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</si>
  <si>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</si>
  <si>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</si>
  <si>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</si>
  <si>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</si>
  <si>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</si>
  <si>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</si>
  <si>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</si>
  <si>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</si>
  <si>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</si>
  <si>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</si>
  <si>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</si>
  <si>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</si>
  <si>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</si>
  <si>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</si>
  <si>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</si>
  <si>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</si>
  <si>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</si>
  <si>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</si>
  <si>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</si>
  <si>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</si>
  <si>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</si>
  <si>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</si>
  <si>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</si>
  <si>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</si>
  <si>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</si>
  <si>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</si>
  <si>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</si>
  <si>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</si>
  <si>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</si>
  <si>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</si>
  <si>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</si>
  <si>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</si>
  <si>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</si>
  <si>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</si>
  <si>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</si>
  <si>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</si>
  <si>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</si>
  <si>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</si>
  <si>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</si>
  <si>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</si>
  <si>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</si>
  <si>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</si>
  <si>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</si>
  <si>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</si>
  <si>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</si>
  <si>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</si>
  <si>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</si>
  <si>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</si>
  <si>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</si>
  <si>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</si>
  <si>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</si>
  <si>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</si>
  <si>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</si>
  <si>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</si>
  <si>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</si>
  <si>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</si>
  <si>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</si>
  <si>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</si>
  <si>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</si>
  <si>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</si>
  <si>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</si>
  <si>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</si>
  <si>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</si>
  <si>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</si>
  <si>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</si>
  <si>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</si>
  <si>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</si>
  <si>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</si>
  <si>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</si>
  <si>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</si>
  <si>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</si>
  <si>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</si>
  <si>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</si>
  <si>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</si>
  <si>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</si>
  <si>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</si>
  <si>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</si>
  <si>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</si>
  <si>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</si>
  <si>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</si>
  <si>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</si>
  <si>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</si>
  <si>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</si>
  <si>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</si>
  <si>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</si>
  <si>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</si>
  <si>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</si>
  <si>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</si>
  <si>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</si>
  <si>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</si>
  <si>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</si>
  <si>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</si>
  <si>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</si>
  <si>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</si>
  <si>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</si>
  <si>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</si>
  <si>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</si>
  <si>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</si>
  <si>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</si>
  <si>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</si>
  <si>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</si>
  <si>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</si>
  <si>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</si>
  <si>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</si>
  <si>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</si>
  <si>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</si>
  <si>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</si>
  <si>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</si>
  <si>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</si>
  <si>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</si>
  <si>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</si>
  <si>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</si>
  <si>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</si>
  <si>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</si>
  <si>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</si>
  <si>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</si>
  <si>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</si>
  <si>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</si>
  <si>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</si>
  <si>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</si>
  <si>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</si>
  <si>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</si>
  <si>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</si>
  <si>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</si>
  <si>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</si>
  <si>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</si>
  <si>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</si>
  <si>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</si>
  <si>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</si>
  <si>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</si>
  <si>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</si>
  <si>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</si>
  <si>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</si>
  <si>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</si>
  <si>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</si>
  <si>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</si>
  <si>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</si>
  <si>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</si>
  <si>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</si>
  <si>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</si>
  <si>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</si>
  <si>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</si>
  <si>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</si>
  <si>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</si>
  <si>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</si>
  <si>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</si>
  <si>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</si>
  <si>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</si>
  <si>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</si>
  <si>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</si>
  <si>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</si>
  <si>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</si>
  <si>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</si>
  <si>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</si>
  <si>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</si>
  <si>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</si>
  <si>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</si>
  <si>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</si>
  <si>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</si>
  <si>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</si>
  <si>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</si>
  <si>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</si>
  <si>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</si>
  <si>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</si>
  <si>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</si>
  <si>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</si>
  <si>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</si>
  <si>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</si>
  <si>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</si>
  <si>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</si>
  <si>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</si>
  <si>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</si>
  <si>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</si>
  <si>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</si>
  <si>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</si>
  <si>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</si>
  <si>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</si>
  <si>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</si>
  <si>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</si>
  <si>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</si>
  <si>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</si>
  <si>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</si>
  <si>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</si>
  <si>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</si>
  <si>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</si>
  <si>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</si>
  <si>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</si>
  <si>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</si>
  <si>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</si>
  <si>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</si>
  <si>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</si>
  <si>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</si>
  <si>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</si>
  <si>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</si>
  <si>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</si>
  <si>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</si>
  <si>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</si>
  <si>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</si>
  <si>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</si>
  <si>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</si>
  <si>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</si>
  <si>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</si>
  <si>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</si>
  <si>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</si>
  <si>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</si>
  <si>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</si>
  <si>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</si>
  <si>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</si>
  <si>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</si>
  <si>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</si>
  <si>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</si>
  <si>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</si>
  <si>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</si>
  <si>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</si>
  <si>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</si>
  <si>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</si>
  <si>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</si>
  <si>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</si>
  <si>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</si>
  <si>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</si>
  <si>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</si>
  <si>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</si>
  <si>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</si>
  <si>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</si>
  <si>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</si>
  <si>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</si>
  <si>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</si>
  <si>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</si>
  <si>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</si>
  <si>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</si>
  <si>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</si>
  <si>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</si>
  <si>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</si>
  <si>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</si>
  <si>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</si>
  <si>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</si>
  <si>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</si>
  <si>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</si>
  <si>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</si>
  <si>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</si>
  <si>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</si>
  <si>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</si>
  <si>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</si>
  <si>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</si>
  <si>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</si>
  <si>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</si>
  <si>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</si>
  <si>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</si>
  <si>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</si>
  <si>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</si>
  <si>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</si>
  <si>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</si>
  <si>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</si>
  <si>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</si>
  <si>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</si>
  <si>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</si>
  <si>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</si>
  <si>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</si>
  <si>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</si>
  <si>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</si>
  <si>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</si>
  <si>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</si>
  <si>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</si>
  <si>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</si>
  <si>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</si>
  <si>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</si>
  <si>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</si>
  <si>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</si>
  <si>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</si>
  <si>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</si>
  <si>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</si>
  <si>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</si>
  <si>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</si>
  <si>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</si>
  <si>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</si>
  <si>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</si>
  <si>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</si>
  <si>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</si>
  <si>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</si>
  <si>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</si>
  <si>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</si>
  <si>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</si>
  <si>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</si>
  <si>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</si>
  <si>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</si>
  <si>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</si>
  <si>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</si>
  <si>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</si>
  <si>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</si>
  <si>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</si>
  <si>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</si>
  <si>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</si>
  <si>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</si>
  <si>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</si>
  <si>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</si>
  <si>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</si>
  <si>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</si>
  <si>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</si>
  <si>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</si>
  <si>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</si>
  <si>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</si>
  <si>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</si>
  <si>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</si>
  <si>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</si>
  <si>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</si>
  <si>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</si>
  <si>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</si>
  <si>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</si>
  <si>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</si>
  <si>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</si>
  <si>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</si>
  <si>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</si>
  <si>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</si>
  <si>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</si>
  <si>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</si>
  <si>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</si>
  <si>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</si>
  <si>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</si>
  <si>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</si>
  <si>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</si>
  <si>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</si>
  <si>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</si>
  <si>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</si>
  <si>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</si>
  <si>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</si>
  <si>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</si>
  <si>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</si>
  <si>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</si>
  <si>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</si>
  <si>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</si>
  <si>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</si>
  <si>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</si>
  <si>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</si>
  <si>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</si>
  <si>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</si>
  <si>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</si>
  <si>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</si>
  <si>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</si>
  <si>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</si>
  <si>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</si>
  <si>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</si>
  <si>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</si>
  <si>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</si>
  <si>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</si>
  <si>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</si>
  <si>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</si>
  <si>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</si>
  <si>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</si>
  <si>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</si>
  <si>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</si>
  <si>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</si>
  <si>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</si>
  <si>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</si>
  <si>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</si>
  <si>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</si>
  <si>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</si>
  <si>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</si>
  <si>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</si>
  <si>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</si>
  <si>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</si>
  <si>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</si>
  <si>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</si>
  <si>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</si>
  <si>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</si>
  <si>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</si>
  <si>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</si>
  <si>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</si>
  <si>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</si>
  <si>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</si>
  <si>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</si>
  <si>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</si>
  <si>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</si>
  <si>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</si>
  <si>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</si>
  <si>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</si>
  <si>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</si>
  <si>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</si>
  <si>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</si>
  <si>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</si>
  <si>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</si>
  <si>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</si>
  <si>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</si>
  <si>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</si>
  <si>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</si>
  <si>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</si>
  <si>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</si>
  <si>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</si>
  <si>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</si>
  <si>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</si>
  <si>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</si>
  <si>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</si>
  <si>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</si>
  <si>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</si>
  <si>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</si>
  <si>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</si>
  <si>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</si>
  <si>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</si>
  <si>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</si>
  <si>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</si>
  <si>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</si>
  <si>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</si>
  <si>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</si>
  <si>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</si>
  <si>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</si>
  <si>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</si>
  <si>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</si>
  <si>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</si>
  <si>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</si>
  <si>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</si>
  <si>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</si>
  <si>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</si>
  <si>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</si>
  <si>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</si>
  <si>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</si>
  <si>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</si>
  <si>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</si>
  <si>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</si>
  <si>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</si>
  <si>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</si>
  <si>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</si>
  <si>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</si>
  <si>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</si>
  <si>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</si>
  <si>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</si>
  <si>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</si>
  <si>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</si>
  <si>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</si>
  <si>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</si>
  <si>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</si>
  <si>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</si>
  <si>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</si>
  <si>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</si>
  <si>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</si>
  <si>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</si>
  <si>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</si>
  <si>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</si>
  <si>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</si>
  <si>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</si>
  <si>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</si>
  <si>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</si>
  <si>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</si>
  <si>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</si>
  <si>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</si>
  <si>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</si>
  <si>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</si>
  <si>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</si>
  <si>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</si>
  <si>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</si>
  <si>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</si>
  <si>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</si>
  <si>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</si>
  <si>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</si>
  <si>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</si>
  <si>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</si>
  <si>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</si>
  <si>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</si>
  <si>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</si>
  <si>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</si>
  <si>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</si>
  <si>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</si>
  <si>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</si>
  <si>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</si>
  <si>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</si>
  <si>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</si>
  <si>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</si>
  <si>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</si>
  <si>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</si>
  <si>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</si>
  <si>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</si>
  <si>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</si>
  <si>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</si>
  <si>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</si>
  <si>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</si>
  <si>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</si>
  <si>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</si>
  <si>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</si>
  <si>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</si>
  <si>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</si>
  <si>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</si>
  <si>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</si>
  <si>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</si>
  <si>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</si>
  <si>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</si>
  <si>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</si>
  <si>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</si>
  <si>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</si>
  <si>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</si>
  <si>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</si>
  <si>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</si>
  <si>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</si>
  <si>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</si>
  <si>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</si>
  <si>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</si>
  <si>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</si>
  <si>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</si>
  <si>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</si>
  <si>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</si>
  <si>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</si>
  <si>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</si>
  <si>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</si>
  <si>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</si>
  <si>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</si>
  <si>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</si>
  <si>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</si>
  <si>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</si>
  <si>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</si>
  <si>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</si>
  <si>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</si>
  <si>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</si>
  <si>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</si>
  <si>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</si>
  <si>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</si>
  <si>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</si>
  <si>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</si>
  <si>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</si>
  <si>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</si>
  <si>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</si>
  <si>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</si>
  <si>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</si>
  <si>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</si>
  <si>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</si>
  <si>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</si>
  <si>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</si>
  <si>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</si>
  <si>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</si>
  <si>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</si>
  <si>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</si>
  <si>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</si>
  <si>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</si>
  <si>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</si>
  <si>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</si>
  <si>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</si>
  <si>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</si>
  <si>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</si>
  <si>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</si>
  <si>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</si>
  <si>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</si>
  <si>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</si>
  <si>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</si>
  <si>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</si>
  <si>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</si>
  <si>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</si>
  <si>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</si>
  <si>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</si>
  <si>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</si>
  <si>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</si>
  <si>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</si>
  <si>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</si>
  <si>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</si>
  <si>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</si>
  <si>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</si>
  <si>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</si>
  <si>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</si>
  <si>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</si>
  <si>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</si>
  <si>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</si>
  <si>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</si>
  <si>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</si>
  <si>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</si>
  <si>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</si>
  <si>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</si>
  <si>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</si>
  <si>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</si>
  <si>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</si>
  <si>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</si>
  <si>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</si>
  <si>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</si>
  <si>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</si>
  <si>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</si>
  <si>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</si>
  <si>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</si>
  <si>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</si>
  <si>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</si>
  <si>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</si>
  <si>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</si>
  <si>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</si>
  <si>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</si>
  <si>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</si>
  <si>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</si>
  <si>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</si>
  <si>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</si>
  <si>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</si>
  <si>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</si>
  <si>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</si>
  <si>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</si>
  <si>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</si>
  <si>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</si>
  <si>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</si>
  <si>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</si>
  <si>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</si>
  <si>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</si>
  <si>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</si>
  <si>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</si>
  <si>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</si>
  <si>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</si>
  <si>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</si>
  <si>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</si>
  <si>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</si>
  <si>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</si>
  <si>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</si>
  <si>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</si>
  <si>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</si>
  <si>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</si>
  <si>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</si>
  <si>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</si>
  <si>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</si>
  <si>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</si>
  <si>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</si>
  <si>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</si>
  <si>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</si>
  <si>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</si>
  <si>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</si>
  <si>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</si>
  <si>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</si>
  <si>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</si>
  <si>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</si>
  <si>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</si>
  <si>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</si>
  <si>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</si>
  <si>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</si>
  <si>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</si>
  <si>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</si>
  <si>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</si>
  <si>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</si>
  <si>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</si>
  <si>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</si>
  <si>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</si>
  <si>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</si>
  <si>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</si>
  <si>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</si>
  <si>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</si>
  <si>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</si>
  <si>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</si>
  <si>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</si>
  <si>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</si>
  <si>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</si>
  <si>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</si>
  <si>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</si>
  <si>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</si>
  <si>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</si>
  <si>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</si>
  <si>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</si>
  <si>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</si>
  <si>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</si>
  <si>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</si>
  <si>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</si>
  <si>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</si>
  <si>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</si>
  <si>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</si>
  <si>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</si>
  <si>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</si>
  <si>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</si>
  <si>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</si>
  <si>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</si>
  <si>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</si>
  <si>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</si>
  <si>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</si>
  <si>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</si>
  <si>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</si>
  <si>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</si>
  <si>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</si>
  <si>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</si>
  <si>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</si>
  <si>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</si>
  <si>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</si>
  <si>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</si>
  <si>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</si>
  <si>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</si>
  <si>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</si>
  <si>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</si>
  <si>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</si>
  <si>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</si>
  <si>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</si>
  <si>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</si>
  <si>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</si>
  <si>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</si>
  <si>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</si>
  <si>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</si>
  <si>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</si>
  <si>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</si>
  <si>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</si>
  <si>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</si>
  <si>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</si>
  <si>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</si>
  <si>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</si>
  <si>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</si>
  <si>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</si>
  <si>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</si>
  <si>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</si>
  <si>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</si>
  <si>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</si>
  <si>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</si>
  <si>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</si>
  <si>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</si>
  <si>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</si>
  <si>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</si>
  <si>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</si>
  <si>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</si>
  <si>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</si>
  <si>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</si>
  <si>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</si>
  <si>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</si>
  <si>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</si>
  <si>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</si>
  <si>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</si>
  <si>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</si>
  <si>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</si>
  <si>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</si>
  <si>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</si>
  <si>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</si>
  <si>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</si>
  <si>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</si>
  <si>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</si>
  <si>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</si>
  <si>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</si>
  <si>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</si>
  <si>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</si>
  <si>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</si>
  <si>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</si>
  <si>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</si>
  <si>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</si>
  <si>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</si>
  <si>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</si>
  <si>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</si>
  <si>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</si>
  <si>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</si>
  <si>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</si>
  <si>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</si>
  <si>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</si>
  <si>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</si>
  <si>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</si>
  <si>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</si>
  <si>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</si>
  <si>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</si>
  <si>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</si>
  <si>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</si>
  <si>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</si>
  <si>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</si>
  <si>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</si>
  <si>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</si>
  <si>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</si>
  <si>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</si>
  <si>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</si>
  <si>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</si>
  <si>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</si>
  <si>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</si>
  <si>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</si>
  <si>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</si>
  <si>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</si>
  <si>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</si>
  <si>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</si>
  <si>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</si>
  <si>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</si>
  <si>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</si>
  <si>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</si>
  <si>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</si>
  <si>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</si>
  <si>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</si>
  <si>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</si>
  <si>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</si>
  <si>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</si>
  <si>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</si>
  <si>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</si>
  <si>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</si>
  <si>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</si>
  <si>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</si>
  <si>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</si>
  <si>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</si>
  <si>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</si>
  <si>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</si>
  <si>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</si>
  <si>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</si>
  <si>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</si>
  <si>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</si>
  <si>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</si>
  <si>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</si>
  <si>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</si>
  <si>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</si>
  <si>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</si>
  <si>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</si>
  <si>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</si>
  <si>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</si>
  <si>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</si>
  <si>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</si>
  <si>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</si>
  <si>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</si>
  <si>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</si>
  <si>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</si>
  <si>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</si>
  <si>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</si>
  <si>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</si>
  <si>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</si>
  <si>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</si>
  <si>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</si>
  <si>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</si>
  <si>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</si>
  <si>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</si>
  <si>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</si>
  <si>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</si>
  <si>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</si>
  <si>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</si>
  <si>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</si>
  <si>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</si>
  <si>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</si>
  <si>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</si>
  <si>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</si>
  <si>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</si>
  <si>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</si>
  <si>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</si>
  <si>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</si>
  <si>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</si>
  <si>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</si>
  <si>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</si>
  <si>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</si>
  <si>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</si>
  <si>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</si>
  <si>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</si>
  <si>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</si>
  <si>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</si>
  <si>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</si>
  <si>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</si>
  <si>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</si>
  <si>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</si>
  <si>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</si>
  <si>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</si>
  <si>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</si>
  <si>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</si>
  <si>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</si>
  <si>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</si>
  <si>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</si>
  <si>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</si>
  <si>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</si>
  <si>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</si>
  <si>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</si>
  <si>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</si>
  <si>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</si>
  <si>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</si>
  <si>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</si>
  <si>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</si>
  <si>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</si>
  <si>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</si>
  <si>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</si>
  <si>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</si>
  <si>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</si>
  <si>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</si>
  <si>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</si>
  <si>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</si>
  <si>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</si>
  <si>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</si>
  <si>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</si>
  <si>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</si>
  <si>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</si>
  <si>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</si>
  <si>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</si>
  <si>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</si>
  <si>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</si>
  <si>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</si>
  <si>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</si>
  <si>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</si>
  <si>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</si>
  <si>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</si>
  <si>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</si>
  <si>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</si>
  <si>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</si>
  <si>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</si>
  <si>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</si>
  <si>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</si>
  <si>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</si>
  <si>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</si>
  <si>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</si>
  <si>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</si>
  <si>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</si>
  <si>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</si>
  <si>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</si>
  <si>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</si>
  <si>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</si>
  <si>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</si>
  <si>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</si>
  <si>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</si>
  <si>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</si>
  <si>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</si>
  <si>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</si>
  <si>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</si>
  <si>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</si>
  <si>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</si>
  <si>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</si>
  <si>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</si>
  <si>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</si>
  <si>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</si>
  <si>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</si>
  <si>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</si>
  <si>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</si>
  <si>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</si>
  <si>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</si>
  <si>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</si>
  <si>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</si>
  <si>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</si>
  <si>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</si>
  <si>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</si>
  <si>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</si>
  <si>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</si>
  <si>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</si>
  <si>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</si>
  <si>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</si>
  <si>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</si>
  <si>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</si>
  <si>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</si>
  <si>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</si>
  <si>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</si>
  <si>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</si>
  <si>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</si>
  <si>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</si>
  <si>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</si>
  <si>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</si>
  <si>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</si>
  <si>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</si>
  <si>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</si>
  <si>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</si>
  <si>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</si>
  <si>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</si>
  <si>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</si>
  <si>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</si>
  <si>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</si>
  <si>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</si>
  <si>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</si>
  <si>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</si>
  <si>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</si>
  <si>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</si>
  <si>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</si>
  <si>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</si>
  <si>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</si>
  <si>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</si>
  <si>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</si>
  <si>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</si>
  <si>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</si>
  <si>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</si>
  <si>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</si>
  <si>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</si>
  <si>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</si>
  <si>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</si>
  <si>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</si>
  <si>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</si>
  <si>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</si>
  <si>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</si>
  <si>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</si>
  <si>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</si>
  <si>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</si>
  <si>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</si>
  <si>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</si>
  <si>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</si>
  <si>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</si>
  <si>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</si>
  <si>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</si>
  <si>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</si>
  <si>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</si>
  <si>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</si>
  <si>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</si>
  <si>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</si>
  <si>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</si>
  <si>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</si>
  <si>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</si>
  <si>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</si>
  <si>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</si>
  <si>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</si>
  <si>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</si>
  <si>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</si>
  <si>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</si>
  <si>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</si>
  <si>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</si>
  <si>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</si>
  <si>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</si>
  <si>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</si>
  <si>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</si>
  <si>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</si>
  <si>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</si>
  <si>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</si>
  <si>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</si>
  <si>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</si>
  <si>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</si>
  <si>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</si>
  <si>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</si>
  <si>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</si>
  <si>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</si>
  <si>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</si>
  <si>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</si>
  <si>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</si>
  <si>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</si>
  <si>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</si>
  <si>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</si>
  <si>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</si>
  <si>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</si>
  <si>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</si>
  <si>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</si>
  <si>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</si>
  <si>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</si>
  <si>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</si>
  <si>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</si>
  <si>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</si>
  <si>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</si>
  <si>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</si>
  <si>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</si>
  <si>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</si>
  <si>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</si>
  <si>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</si>
  <si>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</si>
  <si>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</si>
  <si>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</si>
  <si>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</si>
  <si>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</si>
  <si>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</si>
  <si>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</si>
  <si>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</si>
  <si>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</si>
  <si>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</si>
  <si>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</si>
  <si>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</si>
  <si>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</si>
  <si>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</si>
  <si>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</si>
  <si>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</si>
  <si>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</si>
  <si>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</si>
  <si>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</si>
  <si>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</si>
  <si>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</si>
  <si>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</si>
  <si>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</si>
  <si>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</si>
  <si>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</si>
  <si>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</si>
  <si>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</si>
  <si>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</si>
  <si>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</si>
  <si>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</si>
  <si>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</si>
  <si>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</si>
  <si>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</si>
  <si>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</si>
  <si>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</si>
  <si>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</si>
  <si>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</si>
  <si>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</si>
  <si>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</si>
  <si>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</si>
  <si>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</si>
  <si>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</si>
  <si>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</si>
  <si>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</si>
  <si>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</si>
  <si>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</si>
  <si>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</si>
  <si>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</si>
  <si>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</si>
  <si>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</si>
  <si>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</si>
  <si>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</si>
  <si>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</si>
  <si>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</si>
  <si>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</si>
  <si>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</si>
  <si>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</si>
  <si>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</si>
  <si>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</si>
  <si>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</si>
  <si>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</si>
  <si>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</si>
  <si>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</si>
  <si>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</si>
  <si>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</si>
  <si>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</si>
  <si>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</si>
  <si>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</si>
  <si>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</si>
  <si>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</si>
  <si>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</si>
  <si>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</si>
  <si>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</si>
  <si>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</si>
  <si>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</si>
  <si>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</si>
  <si>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</si>
  <si>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</si>
  <si>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</si>
  <si>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</si>
  <si>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</si>
  <si>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</si>
  <si>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</si>
  <si>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</si>
  <si>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</si>
  <si>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</si>
  <si>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</si>
  <si>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</si>
  <si>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</si>
  <si>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</si>
  <si>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</si>
  <si>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</si>
  <si>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</si>
  <si>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</si>
  <si>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</si>
  <si>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</si>
  <si>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</si>
  <si>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</si>
  <si>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</si>
  <si>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</si>
  <si>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</si>
  <si>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</si>
  <si>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</si>
  <si>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</si>
  <si>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</si>
  <si>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</si>
  <si>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</si>
  <si>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</si>
  <si>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</si>
  <si>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</si>
  <si>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</si>
  <si>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</si>
  <si>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</si>
  <si>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</si>
  <si>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</si>
  <si>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</si>
  <si>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</si>
  <si>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</si>
  <si>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</si>
  <si>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</si>
  <si>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</si>
  <si>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</si>
  <si>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</si>
  <si>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</si>
  <si>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</si>
  <si>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</si>
  <si>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</si>
  <si>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</si>
  <si>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</si>
  <si>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</si>
  <si>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</si>
  <si>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</si>
  <si>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</si>
  <si>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</si>
  <si>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</si>
  <si>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</si>
  <si>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</si>
  <si>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</si>
  <si>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</si>
  <si>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</si>
  <si>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</si>
  <si>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</si>
  <si>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</si>
  <si>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</si>
  <si>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</si>
  <si>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</si>
  <si>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</si>
  <si>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</si>
  <si>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</si>
  <si>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</si>
  <si>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</si>
  <si>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</si>
  <si>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</si>
  <si>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</si>
  <si>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</si>
  <si>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</si>
  <si>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</si>
  <si>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</si>
  <si>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</si>
  <si>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</si>
  <si>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</si>
  <si>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</si>
  <si>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</si>
  <si>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</si>
  <si>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</si>
  <si>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</si>
  <si>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</si>
  <si>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</si>
  <si>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</si>
  <si>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</si>
  <si>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</si>
  <si>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</si>
  <si>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</si>
  <si>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</si>
  <si>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</si>
  <si>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</si>
  <si>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</si>
  <si>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</si>
  <si>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</si>
  <si>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</si>
  <si>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</si>
  <si>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</si>
  <si>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</si>
  <si>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</si>
  <si>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</si>
  <si>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</si>
  <si>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</si>
  <si>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</si>
  <si>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</si>
  <si>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</si>
  <si>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</si>
  <si>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</si>
  <si>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</si>
  <si>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</si>
  <si>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</si>
  <si>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</si>
  <si>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</si>
  <si>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</si>
  <si>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</si>
  <si>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</si>
  <si>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</si>
  <si>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</si>
  <si>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</si>
  <si>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</si>
  <si>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</si>
  <si>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</si>
  <si>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</si>
  <si>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</si>
  <si>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</si>
  <si>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</si>
  <si>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</si>
  <si>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</si>
  <si>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</si>
  <si>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</si>
  <si>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</si>
  <si>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</si>
  <si>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</si>
  <si>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</si>
  <si>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</si>
  <si>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</si>
  <si>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</si>
  <si>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</si>
  <si>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</si>
  <si>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</si>
  <si>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</si>
  <si>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</si>
  <si>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</si>
  <si>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</si>
  <si>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</si>
  <si>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</si>
  <si>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</si>
  <si>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</si>
  <si>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</si>
  <si>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</si>
  <si>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</si>
  <si>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</si>
  <si>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</si>
  <si>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</si>
  <si>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</si>
  <si>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</si>
  <si>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</si>
  <si>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</si>
  <si>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</si>
  <si>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</si>
  <si>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</si>
  <si>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</si>
  <si>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</si>
  <si>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</si>
  <si>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</si>
  <si>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</si>
  <si>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</si>
  <si>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</si>
  <si>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</si>
  <si>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</si>
  <si>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</si>
  <si>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</si>
  <si>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</si>
  <si>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</si>
  <si>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</si>
  <si>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</si>
  <si>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</si>
  <si>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</si>
  <si>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</si>
  <si>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</si>
  <si>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</si>
  <si>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</si>
  <si>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</si>
  <si>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</si>
  <si>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</si>
  <si>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</si>
  <si>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</si>
  <si>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</si>
  <si>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</si>
  <si>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</si>
  <si>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</si>
  <si>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</si>
  <si>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</si>
  <si>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</si>
  <si>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</si>
  <si>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</si>
  <si>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</si>
  <si>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</si>
  <si>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</si>
  <si>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</si>
  <si>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</si>
  <si>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</si>
  <si>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</si>
  <si>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</si>
  <si>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</si>
  <si>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</si>
  <si>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</si>
  <si>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</si>
  <si>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</si>
  <si>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</si>
  <si>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</si>
  <si>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</si>
  <si>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</si>
  <si>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</si>
  <si>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</si>
  <si>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</si>
  <si>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</si>
  <si>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</si>
  <si>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</si>
  <si>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</si>
  <si>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</si>
  <si>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</si>
  <si>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</si>
  <si>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</si>
  <si>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</si>
  <si>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</si>
  <si>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</si>
  <si>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</si>
  <si>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</si>
  <si>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</si>
  <si>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</si>
  <si>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</si>
  <si>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</si>
  <si>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</si>
  <si>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</si>
  <si>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</si>
  <si>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</si>
  <si>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</si>
  <si>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</si>
  <si>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</si>
  <si>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</si>
  <si>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</si>
  <si>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</si>
  <si>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</si>
  <si>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</si>
  <si>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</si>
  <si>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</si>
  <si>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</si>
  <si>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</si>
  <si>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</si>
  <si>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</si>
  <si>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</si>
  <si>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</si>
  <si>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</si>
  <si>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</si>
  <si>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</si>
  <si>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</si>
  <si>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</si>
  <si>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</si>
  <si>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</si>
  <si>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</si>
  <si>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</si>
  <si>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</si>
  <si>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</si>
  <si>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</si>
  <si>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</si>
  <si>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</si>
  <si>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</si>
  <si>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</si>
  <si>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</si>
  <si>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</si>
  <si>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</si>
  <si>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</si>
  <si>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</si>
  <si>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</si>
  <si>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</si>
  <si>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</si>
  <si>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</si>
  <si>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</si>
  <si>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</si>
  <si>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</si>
  <si>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</si>
  <si>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</si>
  <si>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</si>
  <si>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</si>
  <si>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</si>
  <si>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</si>
  <si>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</si>
  <si>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</si>
  <si>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</si>
  <si>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</si>
  <si>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</si>
  <si>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</si>
  <si>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</si>
  <si>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</si>
  <si>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</si>
  <si>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</si>
  <si>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</si>
  <si>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</si>
  <si>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</si>
  <si>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</si>
  <si>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</si>
  <si>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</si>
  <si>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</si>
  <si>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</si>
  <si>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</si>
  <si>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</si>
  <si>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</si>
  <si>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</si>
  <si>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</si>
  <si>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</si>
  <si>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</si>
  <si>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</si>
  <si>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</si>
  <si>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</si>
  <si>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</si>
  <si>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</si>
  <si>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</si>
  <si>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</si>
  <si>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</si>
  <si>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</si>
  <si>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</si>
  <si>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</si>
  <si>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</si>
  <si>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</si>
  <si>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</si>
  <si>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</si>
  <si>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</si>
  <si>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</si>
  <si>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</si>
  <si>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</si>
  <si>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</si>
  <si>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</si>
  <si>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</si>
  <si>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</si>
  <si>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</si>
  <si>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</si>
  <si>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</si>
  <si>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</si>
  <si>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</si>
  <si>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</si>
  <si>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</si>
  <si>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</si>
  <si>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</si>
  <si>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</si>
  <si>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</si>
  <si>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</si>
  <si>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</si>
  <si>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</si>
  <si>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</si>
  <si>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</si>
  <si>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</si>
  <si>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</si>
  <si>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</si>
  <si>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</si>
  <si>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</si>
  <si>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</si>
  <si>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</si>
  <si>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</si>
  <si>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</si>
  <si>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</si>
  <si>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</si>
  <si>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</si>
  <si>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</si>
  <si>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</si>
  <si>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</si>
  <si>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</si>
  <si>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</si>
  <si>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</si>
  <si>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</si>
  <si>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</si>
  <si>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</si>
  <si>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</si>
  <si>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</si>
  <si>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</si>
  <si>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</si>
  <si>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</si>
  <si>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</si>
  <si>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</si>
  <si>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</si>
  <si>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</si>
  <si>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</si>
  <si>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</si>
  <si>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</si>
  <si>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</si>
  <si>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</si>
  <si>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</si>
  <si>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</si>
  <si>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</si>
  <si>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</si>
  <si>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</si>
  <si>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</si>
  <si>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</si>
  <si>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</si>
  <si>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</si>
  <si>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</si>
  <si>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</si>
  <si>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</si>
  <si>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</si>
  <si>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</si>
  <si>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</si>
  <si>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</si>
  <si>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</si>
  <si>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</si>
  <si>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</si>
  <si>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</si>
  <si>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</si>
  <si>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</si>
  <si>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</si>
  <si>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</si>
  <si>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</si>
  <si>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</si>
  <si>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</si>
  <si>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</si>
  <si>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</si>
  <si>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</si>
  <si>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</si>
  <si>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</si>
  <si>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</si>
  <si>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</si>
  <si>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</si>
  <si>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</si>
  <si>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</si>
  <si>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</si>
  <si>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</si>
  <si>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</si>
  <si>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</si>
  <si>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</si>
  <si>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</si>
  <si>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</si>
  <si>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</si>
  <si>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</si>
  <si>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</si>
  <si>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</si>
  <si>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</si>
  <si>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</si>
  <si>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</si>
  <si>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</si>
  <si>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</si>
  <si>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</si>
  <si>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</si>
  <si>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</si>
  <si>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</si>
  <si>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</si>
  <si>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</si>
  <si>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</si>
  <si>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</si>
  <si>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</si>
  <si>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</si>
  <si>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</si>
  <si>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</si>
  <si>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</si>
  <si>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</si>
  <si>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</si>
  <si>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</si>
  <si>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</si>
  <si>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</si>
  <si>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</si>
  <si>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</si>
  <si>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</si>
  <si>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</si>
  <si>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</si>
  <si>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</si>
  <si>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</si>
  <si>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</si>
  <si>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</si>
  <si>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</si>
  <si>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</si>
  <si>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</si>
  <si>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</si>
  <si>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</si>
  <si>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</si>
  <si>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</si>
  <si>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</si>
  <si>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</si>
  <si>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</si>
  <si>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</si>
  <si>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</si>
  <si>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</si>
  <si>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</si>
  <si>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</si>
  <si>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</si>
  <si>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</si>
  <si>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</si>
  <si>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</si>
  <si>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</si>
  <si>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</si>
  <si>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</si>
  <si>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</si>
  <si>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</si>
  <si>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</si>
  <si>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</si>
  <si>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</si>
  <si>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</si>
  <si>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</si>
  <si>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</si>
  <si>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</si>
  <si>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</si>
  <si>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</si>
  <si>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</si>
  <si>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</si>
  <si>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</si>
  <si>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</si>
  <si>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</si>
  <si>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</si>
  <si>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</si>
  <si>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</si>
  <si>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</si>
  <si>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</si>
  <si>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</si>
  <si>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</si>
  <si>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</si>
  <si>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</si>
  <si>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</si>
  <si>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</si>
  <si>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</si>
  <si>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</si>
  <si>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</si>
  <si>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</si>
  <si>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</si>
  <si>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</si>
  <si>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</si>
  <si>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</si>
  <si>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</si>
  <si>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</si>
  <si>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</si>
  <si>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</si>
  <si>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</si>
  <si>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</si>
  <si>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</si>
  <si>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</si>
  <si>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</si>
  <si>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</si>
  <si>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</si>
  <si>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</si>
  <si>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</si>
  <si>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</si>
  <si>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</si>
  <si>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</si>
  <si>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</si>
  <si>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</si>
  <si>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</si>
  <si>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</si>
  <si>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</si>
  <si>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</si>
  <si>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</si>
  <si>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</si>
  <si>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</si>
  <si>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</si>
  <si>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</si>
  <si>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</si>
  <si>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</si>
  <si>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</si>
  <si>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</si>
  <si>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</si>
  <si>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</si>
  <si>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</si>
  <si>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</si>
  <si>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</si>
  <si>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</si>
  <si>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</si>
  <si>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</si>
  <si>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</si>
  <si>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</si>
  <si>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</si>
  <si>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</si>
  <si>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</si>
  <si>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</si>
  <si>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</si>
  <si>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</si>
  <si>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</si>
  <si>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</si>
  <si>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</si>
  <si>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</si>
  <si>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</si>
  <si>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</si>
  <si>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</si>
  <si>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</si>
  <si>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</si>
  <si>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</si>
  <si>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</si>
  <si>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</si>
  <si>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</si>
  <si>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</si>
  <si>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</si>
  <si>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</si>
  <si>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</si>
  <si>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</si>
  <si>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</si>
  <si>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</si>
  <si>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</si>
  <si>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</si>
  <si>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</si>
  <si>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</si>
  <si>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</si>
  <si>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</si>
  <si>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</si>
  <si>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</si>
  <si>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</si>
  <si>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</si>
  <si>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</si>
  <si>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</si>
  <si>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</si>
  <si>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</si>
  <si>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</si>
  <si>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</si>
  <si>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</si>
  <si>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</si>
  <si>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</si>
  <si>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</si>
  <si>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</si>
  <si>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</si>
  <si>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</si>
  <si>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</si>
  <si>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</si>
  <si>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</si>
  <si>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</si>
  <si>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</si>
  <si>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</si>
  <si>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</si>
  <si>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</si>
  <si>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</si>
  <si>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</si>
  <si>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</si>
  <si>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</si>
  <si>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</si>
  <si>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</si>
  <si>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</si>
  <si>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</si>
  <si>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</si>
  <si>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</si>
  <si>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</si>
  <si>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</si>
  <si>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</si>
  <si>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</si>
  <si>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</si>
  <si>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</si>
  <si>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</si>
  <si>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</si>
  <si>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</si>
  <si>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</si>
  <si>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</si>
  <si>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</si>
  <si>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</si>
  <si>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</si>
  <si>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</si>
  <si>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</si>
  <si>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</si>
  <si>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</si>
  <si>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</si>
  <si>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</si>
  <si>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</si>
  <si>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</si>
  <si>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</si>
  <si>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</si>
  <si>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</si>
  <si>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</si>
  <si>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</si>
  <si>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</si>
  <si>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</si>
  <si>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</si>
  <si>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</si>
  <si>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</si>
  <si>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</si>
  <si>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</si>
  <si>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</si>
  <si>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</si>
  <si>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</si>
  <si>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</si>
  <si>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</si>
  <si>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</si>
  <si>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</si>
  <si>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</si>
  <si>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</si>
  <si>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</si>
  <si>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</si>
  <si>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</si>
  <si>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</si>
  <si>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</si>
  <si>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</si>
  <si>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</si>
  <si>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</si>
  <si>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</si>
  <si>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</si>
  <si>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</si>
  <si>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</si>
  <si>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</si>
  <si>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</si>
  <si>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</si>
  <si>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</si>
  <si>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</si>
  <si>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</si>
  <si>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</si>
  <si>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</si>
  <si>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</si>
  <si>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</si>
  <si>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</si>
  <si>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</si>
  <si>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</si>
  <si>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</si>
  <si>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</si>
  <si>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</si>
  <si>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</si>
  <si>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</si>
  <si>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</si>
  <si>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</si>
  <si>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</si>
  <si>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</si>
  <si>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</si>
  <si>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</si>
  <si>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</si>
  <si>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</si>
  <si>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</si>
  <si>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</si>
  <si>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</si>
  <si>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</si>
  <si>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</si>
  <si>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</si>
  <si>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</si>
  <si>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</si>
  <si>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</si>
  <si>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</si>
  <si>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</si>
  <si>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</si>
  <si>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</si>
  <si>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</si>
  <si>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</si>
  <si>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</si>
  <si>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</si>
  <si>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</si>
  <si>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</si>
  <si>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</si>
  <si>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</si>
  <si>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</si>
  <si>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</si>
  <si>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</si>
  <si>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</si>
  <si>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</si>
  <si>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</si>
  <si>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</si>
  <si>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</si>
  <si>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</si>
  <si>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</si>
  <si>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</si>
  <si>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</si>
  <si>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</si>
  <si>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</si>
  <si>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</si>
  <si>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</si>
  <si>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</si>
  <si>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</si>
  <si>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</si>
  <si>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</si>
  <si>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</si>
  <si>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</si>
  <si>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</si>
  <si>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</si>
  <si>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</si>
  <si>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</si>
  <si>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</si>
  <si>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</si>
  <si>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</si>
  <si>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</si>
  <si>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</si>
  <si>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</si>
  <si>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</si>
  <si>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</si>
  <si>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</si>
  <si>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</si>
  <si>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</si>
  <si>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</si>
  <si>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</si>
  <si>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</si>
  <si>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</si>
  <si>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</si>
  <si>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</si>
  <si>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</si>
  <si>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</si>
  <si>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</si>
  <si>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</si>
  <si>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</si>
  <si>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</si>
  <si>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</si>
  <si>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</si>
  <si>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</si>
  <si>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</si>
  <si>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</si>
  <si>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</si>
  <si>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</si>
  <si>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</si>
  <si>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</si>
  <si>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</si>
  <si>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</si>
  <si>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</si>
  <si>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</si>
  <si>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</si>
  <si>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</si>
  <si>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</si>
  <si>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</si>
  <si>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</si>
  <si>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</si>
  <si>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</si>
  <si>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</si>
  <si>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</si>
  <si>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</si>
  <si>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</si>
  <si>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</si>
  <si>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</si>
  <si>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</si>
  <si>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</si>
  <si>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</si>
  <si>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</si>
  <si>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</si>
  <si>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</si>
  <si>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</si>
  <si>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</si>
  <si>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</si>
  <si>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</si>
  <si>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</si>
  <si>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</si>
  <si>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</si>
  <si>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</si>
  <si>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</si>
  <si>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</si>
  <si>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</si>
  <si>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</si>
  <si>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</si>
  <si>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</si>
  <si>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</si>
  <si>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</si>
  <si>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</si>
  <si>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</si>
  <si>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</si>
  <si>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</si>
  <si>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</si>
  <si>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</si>
  <si>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</si>
  <si>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</si>
  <si>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</si>
  <si>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</si>
  <si>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</si>
  <si>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</si>
  <si>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</si>
  <si>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</si>
  <si>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</si>
  <si>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</si>
  <si>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</si>
  <si>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</si>
  <si>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</si>
  <si>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</si>
  <si>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</si>
  <si>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</si>
  <si>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</si>
  <si>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</si>
  <si>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</si>
  <si>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</si>
  <si>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</si>
  <si>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</si>
  <si>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</si>
  <si>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</si>
  <si>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</si>
  <si>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</si>
  <si>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</si>
  <si>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</si>
  <si>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</si>
  <si>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</si>
  <si>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</si>
  <si>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</si>
  <si>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</si>
  <si>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</si>
  <si>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</si>
  <si>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</si>
  <si>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</si>
  <si>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</si>
  <si>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</si>
  <si>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</si>
  <si>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</si>
  <si>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</si>
  <si>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</si>
  <si>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</si>
  <si>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</si>
  <si>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</si>
  <si>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</si>
  <si>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</si>
  <si>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</si>
  <si>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</si>
  <si>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</si>
  <si>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</si>
  <si>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</si>
  <si>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</si>
  <si>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</si>
  <si>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</si>
  <si>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</si>
  <si>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</si>
  <si>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</si>
  <si>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</si>
  <si>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</si>
  <si>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</si>
  <si>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</si>
  <si>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</si>
  <si>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</si>
  <si>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</si>
  <si>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</si>
  <si>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</si>
  <si>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</si>
  <si>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</si>
  <si>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</si>
  <si>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</si>
  <si>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</si>
  <si>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</si>
  <si>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</si>
  <si>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</si>
  <si>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</si>
  <si>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</si>
  <si>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</si>
  <si>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</si>
  <si>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</si>
  <si>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</si>
  <si>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</si>
  <si>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</si>
  <si>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</si>
  <si>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</si>
  <si>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</si>
  <si>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</si>
  <si>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</si>
  <si>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</si>
  <si>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</si>
  <si>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</si>
  <si>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</si>
  <si>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</si>
  <si>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</si>
  <si>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</si>
  <si>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</si>
  <si>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</si>
  <si>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</si>
  <si>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</si>
  <si>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</si>
  <si>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</si>
  <si>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</si>
  <si>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</si>
  <si>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</si>
  <si>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</si>
  <si>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</si>
  <si>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</si>
  <si>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</si>
  <si>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</si>
  <si>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</si>
  <si>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</si>
  <si>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</si>
  <si>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</si>
  <si>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</si>
  <si>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</si>
  <si>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</si>
  <si>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</si>
  <si>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</si>
  <si>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</si>
  <si>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</si>
  <si>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</si>
  <si>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</si>
  <si>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</si>
  <si>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</si>
  <si>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</si>
  <si>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</si>
  <si>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</si>
  <si>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</si>
  <si>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</si>
  <si>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</si>
  <si>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</si>
  <si>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</si>
  <si>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</si>
  <si>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</si>
  <si>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</si>
  <si>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</si>
  <si>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</si>
  <si>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</si>
  <si>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</si>
  <si>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</si>
  <si>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</si>
  <si>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</si>
  <si>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</si>
  <si>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</si>
  <si>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</si>
  <si>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</si>
  <si>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</si>
  <si>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</si>
  <si>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</si>
  <si>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</si>
  <si>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</si>
  <si>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</si>
  <si>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</si>
  <si>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</si>
  <si>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</si>
  <si>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</si>
  <si>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</si>
  <si>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</si>
  <si>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</si>
  <si>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</si>
  <si>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</si>
  <si>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</si>
  <si>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</si>
  <si>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</si>
  <si>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</si>
  <si>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</si>
  <si>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</si>
  <si>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</si>
  <si>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</si>
  <si>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</si>
  <si>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</si>
  <si>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</si>
  <si>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</si>
  <si>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</si>
  <si>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</si>
  <si>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</si>
  <si>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</si>
  <si>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</si>
  <si>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</si>
  <si>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</si>
  <si>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</si>
  <si>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</si>
  <si>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</si>
  <si>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</si>
  <si>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</si>
  <si>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</si>
  <si>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</si>
  <si>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</si>
  <si>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</si>
  <si>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</si>
  <si>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</si>
  <si>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</si>
  <si>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</si>
  <si>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</si>
  <si>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</si>
  <si>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</si>
  <si>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</si>
  <si>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</si>
  <si>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</si>
  <si>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</si>
  <si>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</si>
  <si>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</si>
  <si>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</si>
  <si>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</si>
  <si>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</si>
  <si>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</si>
  <si>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</si>
  <si>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</si>
  <si>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</si>
  <si>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</si>
  <si>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</si>
  <si>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</si>
  <si>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</si>
  <si>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</si>
  <si>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</si>
  <si>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</si>
  <si>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</si>
  <si>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</si>
  <si>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</si>
  <si>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</si>
  <si>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</si>
  <si>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</si>
  <si>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</si>
  <si>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</si>
  <si>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</si>
  <si>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</si>
  <si>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</si>
  <si>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</si>
  <si>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</si>
  <si>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</si>
  <si>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</si>
  <si>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</si>
  <si>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</si>
  <si>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</si>
  <si>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</si>
  <si>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</si>
  <si>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</si>
  <si>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</si>
  <si>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</si>
  <si>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</si>
  <si>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</si>
  <si>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</si>
  <si>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</si>
  <si>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</si>
  <si>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</si>
  <si>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</si>
  <si>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</si>
  <si>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</si>
  <si>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</si>
  <si>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</si>
  <si>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</si>
  <si>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</si>
  <si>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</si>
  <si>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</si>
  <si>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</si>
  <si>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</si>
  <si>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</si>
  <si>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</si>
  <si>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</si>
  <si>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</si>
  <si>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</si>
  <si>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</si>
  <si>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</si>
  <si>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</si>
  <si>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</si>
  <si>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</si>
  <si>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</si>
  <si>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</si>
  <si>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</si>
  <si>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</si>
  <si>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</si>
  <si>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</si>
  <si>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</si>
  <si>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</si>
  <si>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</si>
  <si>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</si>
  <si>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</si>
  <si>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</si>
  <si>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</si>
  <si>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</si>
  <si>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</si>
  <si>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</si>
  <si>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</si>
  <si>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</si>
  <si>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</si>
  <si>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</si>
  <si>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</si>
  <si>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</si>
  <si>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</si>
  <si>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</si>
  <si>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</si>
  <si>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</si>
  <si>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</si>
  <si>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</si>
  <si>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</si>
  <si>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</si>
  <si>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</si>
  <si>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</si>
  <si>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</si>
  <si>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</si>
  <si>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</si>
  <si>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</si>
  <si>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</si>
  <si>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</si>
  <si>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</si>
  <si>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</si>
  <si>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</si>
  <si>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</si>
  <si>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</si>
  <si>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</si>
  <si>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</si>
  <si>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</si>
  <si>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</si>
  <si>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</si>
  <si>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</si>
  <si>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</si>
  <si>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</si>
  <si>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</si>
  <si>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</si>
  <si>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</si>
  <si>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</si>
  <si>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</si>
  <si>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</si>
  <si>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</si>
  <si>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</si>
  <si>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</si>
  <si>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</si>
  <si>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</si>
  <si>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</si>
  <si>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</si>
  <si>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</si>
  <si>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</si>
  <si>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</si>
  <si>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</si>
  <si>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</si>
  <si>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</si>
  <si>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</si>
  <si>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</si>
  <si>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</si>
  <si>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</si>
  <si>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</si>
  <si>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</si>
  <si>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</si>
  <si>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</si>
  <si>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</si>
  <si>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</si>
  <si>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</si>
  <si>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</si>
  <si>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</si>
  <si>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</si>
  <si>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</si>
  <si>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</si>
  <si>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</si>
  <si>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</si>
  <si>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</si>
  <si>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</si>
  <si>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</si>
  <si>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</si>
  <si>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</si>
  <si>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</si>
  <si>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</si>
  <si>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</si>
  <si>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</si>
  <si>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</si>
  <si>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</si>
  <si>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</si>
  <si>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</si>
  <si>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</si>
  <si>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</si>
  <si>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</si>
  <si>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</si>
  <si>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</si>
  <si>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</si>
  <si>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</si>
  <si>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</si>
  <si>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</si>
  <si>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</si>
  <si>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</si>
  <si>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</si>
  <si>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</si>
  <si>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</si>
  <si>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</si>
  <si>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</si>
  <si>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</si>
  <si>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</si>
  <si>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</si>
  <si>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</si>
  <si>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</si>
  <si>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</si>
  <si>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</si>
  <si>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</si>
  <si>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</si>
  <si>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</si>
  <si>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</si>
  <si>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</si>
  <si>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</si>
  <si>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</si>
  <si>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</si>
  <si>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</si>
  <si>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</si>
  <si>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</si>
  <si>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</si>
  <si>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</si>
  <si>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</si>
  <si>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</si>
  <si>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</si>
  <si>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</si>
  <si>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</si>
  <si>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</si>
  <si>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</si>
  <si>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</si>
  <si>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</si>
  <si>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</si>
  <si>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</si>
  <si>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</si>
  <si>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</si>
  <si>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</si>
  <si>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</si>
  <si>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</si>
  <si>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</si>
  <si>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</si>
  <si>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</si>
  <si>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</si>
  <si>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</si>
  <si>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</si>
  <si>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</si>
  <si>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</si>
  <si>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</si>
  <si>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</si>
  <si>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</si>
  <si>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</si>
  <si>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</si>
  <si>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</si>
  <si>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</si>
  <si>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</si>
  <si>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</si>
  <si>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</si>
  <si>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</si>
  <si>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</si>
  <si>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</si>
  <si>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</si>
  <si>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</si>
  <si>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</si>
  <si>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</si>
  <si>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</si>
  <si>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</si>
  <si>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</si>
  <si>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</si>
  <si>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</si>
  <si>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</si>
  <si>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</si>
  <si>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</si>
  <si>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</si>
  <si>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</si>
  <si>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</si>
  <si>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</si>
  <si>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</si>
  <si>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</si>
  <si>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</si>
  <si>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</si>
  <si>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</si>
  <si>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</si>
  <si>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</si>
  <si>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</si>
  <si>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</si>
  <si>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</si>
  <si>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</si>
  <si>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</si>
  <si>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</si>
  <si>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</si>
  <si>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</si>
  <si>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</si>
  <si>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</si>
  <si>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</si>
  <si>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</si>
  <si>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</si>
  <si>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</si>
  <si>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</si>
  <si>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</si>
  <si>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</si>
  <si>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</si>
  <si>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</si>
  <si>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</si>
  <si>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</si>
  <si>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</si>
  <si>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</si>
  <si>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</si>
  <si>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</si>
  <si>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</si>
  <si>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</si>
  <si>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</si>
  <si>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</si>
  <si>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</si>
  <si>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</si>
  <si>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</si>
  <si>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</si>
  <si>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</si>
  <si>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</si>
  <si>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</si>
  <si>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</si>
  <si>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</si>
  <si>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</si>
  <si>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</si>
  <si>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</si>
  <si>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</si>
  <si>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</si>
  <si>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</si>
  <si>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</si>
  <si>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</si>
  <si>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</si>
  <si>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</si>
  <si>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</si>
  <si>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</si>
  <si>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</si>
  <si>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</si>
  <si>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</si>
  <si>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</si>
  <si>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</si>
  <si>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</si>
  <si>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</si>
  <si>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</si>
  <si>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</si>
  <si>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</si>
  <si>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</si>
  <si>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</si>
  <si>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</si>
  <si>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</si>
  <si>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</si>
  <si>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</si>
  <si>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</si>
  <si>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</si>
  <si>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</si>
  <si>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</si>
  <si>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</si>
  <si>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</si>
  <si>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</si>
  <si>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</si>
  <si>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</si>
  <si>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</si>
  <si>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</si>
  <si>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</si>
  <si>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</si>
  <si>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</si>
  <si>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</si>
  <si>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</si>
  <si>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</si>
  <si>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</si>
  <si>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</si>
  <si>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</si>
  <si>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</si>
  <si>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</si>
  <si>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</si>
  <si>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</si>
  <si>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</si>
  <si>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</si>
  <si>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</si>
  <si>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</si>
  <si>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</si>
  <si>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</si>
  <si>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</si>
  <si>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</si>
  <si>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</si>
  <si>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</si>
  <si>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</si>
  <si>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</si>
  <si>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</si>
  <si>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</si>
  <si>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</si>
  <si>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</si>
  <si>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</si>
  <si>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</si>
  <si>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</si>
  <si>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</si>
  <si>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</si>
  <si>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</si>
  <si>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</si>
  <si>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</si>
  <si>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</si>
  <si>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</si>
  <si>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</si>
  <si>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</si>
  <si>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</si>
  <si>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</si>
  <si>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</si>
  <si>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</si>
  <si>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</si>
  <si>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</si>
  <si>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</si>
  <si>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</si>
  <si>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</si>
  <si>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</si>
  <si>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</si>
  <si>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</si>
  <si>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</si>
  <si>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</si>
  <si>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</si>
  <si>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</si>
  <si>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</si>
  <si>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</si>
  <si>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</si>
  <si>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</si>
  <si>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</si>
  <si>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</si>
  <si>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</si>
  <si>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</si>
  <si>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</si>
  <si>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</si>
  <si>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</si>
  <si>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</si>
  <si>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</si>
  <si>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</si>
  <si>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</si>
  <si>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</si>
  <si>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</si>
  <si>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</si>
  <si>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</si>
  <si>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</si>
  <si>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</si>
  <si>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</si>
  <si>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</si>
  <si>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</si>
  <si>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</si>
  <si>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</si>
  <si>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</si>
  <si>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</si>
  <si>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</si>
  <si>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</si>
  <si>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</si>
  <si>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</si>
  <si>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</si>
  <si>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</si>
  <si>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</si>
  <si>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</si>
  <si>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</si>
  <si>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</si>
  <si>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</si>
  <si>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</si>
  <si>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</si>
  <si>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</si>
  <si>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</si>
  <si>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</si>
  <si>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</si>
  <si>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</si>
  <si>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</si>
  <si>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</si>
  <si>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</si>
  <si>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</si>
  <si>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</si>
  <si>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</si>
  <si>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</si>
  <si>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</si>
  <si>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</si>
  <si>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</si>
  <si>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</si>
  <si>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</si>
  <si>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</si>
  <si>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</si>
  <si>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</si>
  <si>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</si>
  <si>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</si>
  <si>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</si>
  <si>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</si>
  <si>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</si>
  <si>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</si>
  <si>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</si>
  <si>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</si>
  <si>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</si>
  <si>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</si>
  <si>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</si>
  <si>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</si>
  <si>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</si>
  <si>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</si>
  <si>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</si>
  <si>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</si>
  <si>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</si>
  <si>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</si>
  <si>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</si>
  <si>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</si>
  <si>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</si>
  <si>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</si>
  <si>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</si>
  <si>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</si>
  <si>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</si>
  <si>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</si>
  <si>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</si>
  <si>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</si>
  <si>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</si>
  <si>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</si>
  <si>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</si>
  <si>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</si>
  <si>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</si>
  <si>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</si>
  <si>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</si>
  <si>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</si>
  <si>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</si>
  <si>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</si>
  <si>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</si>
  <si>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</si>
  <si>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</si>
  <si>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</si>
  <si>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</si>
  <si>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</si>
  <si>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</si>
  <si>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</si>
  <si>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</si>
  <si>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</si>
  <si>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</si>
  <si>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</si>
  <si>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</si>
  <si>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</si>
  <si>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</si>
  <si>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</si>
  <si>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</si>
  <si>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</si>
  <si>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</si>
  <si>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</si>
  <si>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</si>
  <si>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</si>
  <si>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</si>
  <si>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</si>
  <si>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</si>
  <si>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</si>
  <si>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</si>
  <si>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</si>
  <si>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</si>
  <si>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</si>
  <si>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</si>
  <si>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</si>
  <si>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</si>
  <si>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</si>
  <si>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</si>
  <si>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</si>
  <si>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</si>
  <si>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</si>
  <si>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</si>
  <si>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</si>
  <si>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</si>
  <si>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</si>
  <si>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</si>
  <si>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</si>
  <si>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</si>
  <si>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</si>
  <si>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</si>
  <si>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</si>
  <si>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</si>
  <si>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</si>
  <si>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</si>
  <si>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</si>
  <si>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</si>
  <si>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</si>
  <si>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</si>
  <si>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</si>
  <si>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</si>
  <si>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</si>
  <si>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</si>
  <si>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</si>
  <si>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</si>
  <si>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</si>
  <si>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</si>
  <si>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</si>
  <si>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</si>
  <si>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</si>
  <si>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</si>
  <si>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</si>
  <si>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</si>
  <si>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</si>
  <si>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</si>
  <si>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</si>
  <si>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</si>
  <si>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</si>
  <si>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</si>
  <si>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</si>
  <si>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</si>
  <si>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</si>
  <si>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</si>
  <si>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</si>
  <si>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</si>
  <si>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</si>
  <si>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</si>
  <si>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</si>
  <si>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</si>
  <si>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</si>
  <si>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</si>
  <si>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</si>
  <si>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</si>
  <si>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</si>
  <si>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</si>
  <si>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</si>
  <si>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</si>
  <si>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</si>
  <si>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</si>
  <si>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</si>
  <si>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</si>
  <si>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</si>
  <si>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</si>
  <si>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</si>
  <si>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</si>
  <si>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</si>
  <si>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</si>
  <si>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</si>
  <si>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</si>
  <si>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</si>
  <si>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</si>
  <si>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</si>
  <si>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</si>
  <si>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</si>
  <si>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</si>
  <si>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</si>
  <si>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</si>
  <si>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</si>
  <si>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</si>
  <si>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</si>
  <si>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</si>
  <si>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</si>
  <si>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</si>
  <si>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</si>
  <si>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</si>
  <si>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</si>
  <si>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</si>
  <si>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</si>
  <si>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</si>
  <si>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</si>
  <si>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</si>
  <si>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</si>
  <si>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</si>
  <si>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</si>
  <si>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</si>
  <si>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</si>
  <si>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</si>
  <si>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</si>
  <si>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</si>
  <si>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</si>
  <si>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</si>
  <si>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</si>
  <si>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</si>
  <si>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</si>
  <si>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</si>
  <si>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</si>
  <si>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</si>
  <si>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</si>
  <si>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</si>
  <si>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</si>
  <si>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</si>
  <si>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</si>
  <si>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</si>
  <si>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</si>
  <si>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</si>
  <si>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</si>
  <si>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</si>
  <si>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</si>
  <si>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</si>
  <si>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</si>
  <si>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</si>
  <si>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</si>
  <si>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</si>
  <si>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</si>
  <si>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</si>
  <si>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</si>
  <si>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</si>
  <si>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</si>
  <si>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</si>
  <si>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</si>
  <si>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</si>
  <si>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</si>
  <si>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</si>
  <si>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</si>
  <si>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</si>
  <si>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</si>
  <si>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</si>
  <si>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</si>
  <si>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</si>
  <si>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</si>
  <si>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</si>
  <si>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</si>
  <si>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</si>
  <si>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</si>
  <si>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</si>
  <si>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</si>
  <si>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</si>
  <si>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</si>
  <si>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</si>
  <si>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</si>
  <si>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</si>
  <si>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</si>
  <si>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</si>
  <si>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</si>
  <si>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</si>
  <si>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</si>
  <si>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</si>
  <si>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</si>
  <si>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</si>
  <si>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</si>
  <si>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</si>
  <si>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</si>
  <si>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</si>
  <si>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</si>
  <si>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</si>
  <si>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</si>
  <si>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</si>
  <si>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</si>
  <si>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</si>
  <si>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</si>
  <si>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</si>
  <si>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</si>
  <si>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</si>
  <si>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</si>
  <si>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</si>
  <si>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</si>
  <si>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</si>
  <si>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</si>
  <si>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</si>
  <si>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</si>
  <si>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</si>
  <si>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</si>
  <si>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</si>
  <si>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</si>
  <si>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</si>
  <si>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</si>
  <si>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</si>
  <si>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</si>
  <si>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</si>
  <si>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</si>
  <si>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</si>
  <si>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</si>
  <si>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</si>
  <si>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</si>
  <si>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</si>
  <si>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</si>
  <si>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</si>
  <si>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</si>
  <si>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</si>
  <si>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</si>
  <si>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</si>
  <si>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</si>
  <si>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</si>
  <si>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</si>
  <si>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</si>
  <si>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</si>
  <si>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</si>
  <si>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</si>
  <si>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</si>
  <si>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</si>
  <si>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</si>
  <si>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</si>
  <si>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</si>
  <si>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</si>
  <si>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</si>
  <si>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</si>
  <si>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</si>
  <si>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</si>
  <si>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</si>
  <si>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</si>
  <si>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</si>
  <si>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</si>
  <si>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</si>
  <si>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</si>
  <si>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</si>
  <si>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</si>
  <si>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</si>
  <si>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</si>
  <si>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</si>
  <si>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</si>
  <si>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</si>
  <si>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</si>
  <si>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</si>
  <si>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</si>
  <si>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</si>
  <si>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</si>
  <si>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</si>
  <si>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</si>
  <si>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</si>
  <si>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</si>
  <si>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</si>
  <si>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</si>
  <si>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</si>
  <si>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</si>
  <si>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</si>
  <si>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</si>
  <si>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</si>
  <si>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</si>
  <si>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</si>
  <si>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</si>
  <si>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</si>
  <si>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</si>
  <si>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</si>
  <si>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</si>
  <si>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</si>
  <si>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</si>
  <si>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</si>
  <si>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</si>
  <si>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</si>
  <si>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</si>
  <si>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</si>
  <si>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</si>
  <si>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</si>
  <si>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</si>
  <si>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</si>
  <si>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</si>
  <si>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</si>
  <si>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</si>
  <si>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</si>
  <si>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</si>
  <si>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</si>
  <si>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</si>
  <si>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</si>
  <si>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</si>
  <si>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</si>
  <si>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</si>
  <si>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</si>
  <si>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</si>
  <si>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</si>
  <si>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</si>
  <si>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</si>
  <si>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</si>
  <si>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</si>
  <si>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</si>
  <si>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</si>
  <si>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</si>
  <si>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</si>
  <si>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</si>
  <si>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</si>
  <si>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</si>
  <si>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</si>
  <si>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</si>
  <si>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</si>
  <si>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</si>
  <si>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</si>
  <si>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</si>
  <si>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</si>
  <si>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</si>
  <si>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</si>
  <si>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</si>
  <si>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</si>
  <si>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</si>
  <si>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</si>
  <si>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</si>
  <si>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</si>
  <si>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</si>
  <si>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</si>
  <si>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</si>
  <si>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</si>
  <si>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</si>
  <si>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</si>
  <si>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</si>
  <si>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</si>
  <si>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</si>
  <si>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</si>
  <si>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</si>
  <si>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</si>
  <si>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</si>
  <si>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</si>
  <si>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</si>
  <si>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</si>
  <si>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</si>
  <si>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</si>
  <si>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</si>
  <si>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</si>
  <si>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</si>
  <si>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</si>
  <si>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</si>
  <si>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</si>
  <si>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</si>
  <si>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</si>
  <si>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</si>
  <si>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</si>
  <si>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</si>
  <si>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</si>
  <si>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</si>
  <si>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</si>
  <si>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</si>
  <si>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</si>
  <si>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</si>
  <si>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</si>
  <si>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</si>
  <si>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</si>
  <si>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</si>
  <si>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</si>
  <si>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</si>
  <si>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</si>
  <si>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</si>
  <si>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</si>
  <si>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</si>
  <si>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</si>
  <si>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</si>
  <si>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</si>
  <si>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</si>
  <si>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</si>
  <si>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</si>
  <si>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</si>
  <si>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</si>
  <si>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</si>
  <si>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</si>
  <si>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</si>
  <si>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</si>
  <si>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</si>
  <si>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</si>
  <si>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</si>
  <si>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</si>
  <si>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</si>
  <si>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</si>
  <si>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</si>
  <si>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</si>
  <si>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</si>
  <si>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</si>
  <si>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</si>
  <si>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</si>
  <si>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</si>
  <si>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</si>
  <si>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</si>
  <si>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</si>
  <si>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</si>
  <si>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</si>
  <si>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</si>
  <si>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</si>
  <si>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</si>
  <si>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</si>
  <si>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</si>
  <si>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</si>
  <si>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</si>
  <si>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</si>
  <si>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</si>
  <si>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</si>
  <si>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</si>
  <si>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</si>
  <si>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</si>
  <si>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</si>
  <si>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</si>
  <si>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</si>
  <si>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</si>
  <si>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</si>
  <si>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</si>
  <si>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</si>
  <si>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</si>
  <si>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</si>
  <si>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</si>
  <si>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</si>
  <si>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</si>
  <si>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</si>
  <si>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</si>
  <si>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</si>
  <si>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</si>
  <si>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</si>
  <si>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</si>
  <si>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</si>
  <si>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</si>
  <si>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</si>
  <si>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</si>
  <si>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</si>
  <si>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</si>
  <si>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</si>
  <si>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</si>
  <si>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</si>
  <si>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</si>
  <si>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</si>
  <si>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</si>
  <si>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</si>
  <si>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</si>
  <si>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</si>
  <si>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</si>
  <si>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</si>
  <si>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</si>
  <si>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</si>
  <si>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</si>
  <si>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</si>
  <si>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</si>
  <si>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</si>
  <si>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</si>
  <si>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</si>
  <si>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</si>
  <si>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</si>
  <si>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</si>
  <si>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</si>
  <si>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</si>
  <si>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</si>
  <si>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</si>
  <si>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</si>
  <si>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</si>
  <si>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</si>
  <si>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</si>
  <si>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</si>
  <si>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</si>
  <si>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</si>
  <si>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</si>
  <si>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</si>
  <si>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</si>
  <si>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</si>
  <si>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</si>
  <si>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</si>
  <si>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</si>
  <si>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</si>
  <si>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</si>
  <si>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</si>
  <si>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</si>
  <si>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</si>
  <si>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</si>
  <si>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</si>
  <si>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</si>
  <si>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</si>
  <si>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</si>
  <si>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</si>
  <si>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</si>
  <si>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</si>
  <si>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</si>
  <si>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</si>
  <si>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</si>
  <si>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</si>
  <si>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</si>
  <si>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</si>
  <si>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</si>
  <si>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</si>
  <si>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</si>
  <si>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</si>
  <si>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</si>
  <si>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</si>
  <si>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</si>
  <si>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</si>
  <si>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</si>
  <si>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</si>
  <si>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</si>
  <si>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</si>
  <si>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</si>
  <si>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</si>
  <si>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</si>
  <si>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</si>
  <si>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</si>
  <si>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</si>
  <si>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</si>
  <si>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</si>
  <si>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</si>
  <si>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</si>
  <si>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</si>
  <si>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</si>
  <si>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</si>
  <si>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</si>
  <si>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</si>
  <si>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</si>
  <si>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</si>
  <si>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</si>
  <si>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</si>
  <si>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</si>
  <si>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</si>
  <si>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</si>
  <si>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</si>
  <si>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</si>
  <si>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</si>
  <si>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</si>
  <si>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</si>
  <si>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</si>
  <si>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</si>
  <si>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</si>
  <si>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</si>
  <si>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</si>
  <si>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</si>
  <si>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</si>
  <si>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</si>
  <si>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</si>
  <si>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</si>
  <si>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</si>
  <si>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</si>
  <si>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</si>
  <si>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</si>
  <si>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</si>
  <si>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</si>
  <si>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</si>
  <si>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</si>
  <si>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</si>
  <si>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</si>
  <si>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</si>
  <si>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</si>
  <si>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</si>
  <si>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</si>
  <si>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</si>
  <si>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</si>
  <si>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</si>
  <si>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</si>
  <si>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</si>
  <si>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</si>
  <si>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</si>
  <si>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</si>
  <si>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</si>
  <si>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</si>
  <si>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</si>
  <si>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</si>
  <si>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</si>
  <si>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</si>
  <si>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</si>
  <si>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</si>
  <si>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</si>
  <si>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</si>
  <si>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</si>
  <si>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</si>
  <si>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</si>
  <si>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</si>
  <si>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</si>
  <si>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</si>
  <si>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</si>
  <si>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</si>
  <si>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</si>
  <si>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</si>
  <si>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</si>
  <si>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</si>
  <si>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</si>
  <si>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</si>
  <si>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</si>
  <si>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</si>
  <si>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</si>
  <si>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</si>
  <si>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</si>
  <si>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</si>
  <si>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</si>
  <si>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</si>
  <si>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</si>
  <si>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</si>
  <si>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</si>
  <si>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</si>
  <si>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</si>
  <si>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</si>
  <si>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</si>
  <si>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</si>
  <si>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</si>
  <si>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</si>
  <si>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</si>
  <si>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</si>
  <si>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</si>
  <si>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</si>
  <si>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</si>
  <si>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</si>
  <si>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</si>
  <si>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</si>
  <si>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</si>
  <si>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</si>
  <si>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</si>
  <si>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</si>
  <si>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</si>
  <si>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</si>
  <si>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</si>
  <si>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</si>
  <si>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</si>
  <si>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</si>
  <si>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</si>
  <si>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</si>
  <si>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</si>
  <si>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</si>
  <si>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</si>
  <si>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</si>
  <si>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</si>
  <si>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</si>
  <si>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</si>
  <si>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</si>
  <si>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</si>
  <si>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</si>
  <si>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</si>
  <si>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</si>
  <si>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</si>
  <si>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</si>
  <si>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</si>
  <si>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</si>
  <si>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</si>
  <si>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</si>
  <si>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</si>
  <si>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</si>
  <si>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</si>
  <si>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</si>
  <si>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</si>
  <si>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</si>
  <si>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</si>
  <si>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</si>
  <si>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</si>
  <si>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</si>
  <si>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</si>
  <si>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</si>
  <si>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</si>
  <si>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</si>
  <si>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</si>
  <si>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</si>
  <si>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</si>
  <si>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</si>
  <si>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</si>
  <si>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</si>
  <si>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</si>
  <si>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</si>
  <si>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</si>
  <si>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</si>
  <si>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</si>
  <si>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</si>
  <si>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</si>
  <si>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</si>
  <si>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</si>
  <si>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</si>
  <si>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</si>
  <si>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</si>
  <si>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</si>
  <si>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</si>
  <si>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</si>
  <si>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</si>
  <si>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</si>
  <si>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</si>
  <si>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</si>
  <si>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</si>
  <si>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</si>
  <si>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</si>
  <si>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</si>
  <si>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</si>
  <si>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</si>
  <si>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</si>
  <si>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</si>
  <si>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</si>
  <si>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</si>
  <si>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</si>
  <si>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</si>
  <si>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</si>
  <si>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</si>
  <si>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</si>
  <si>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</si>
  <si>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</si>
  <si>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</si>
  <si>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</si>
  <si>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</si>
  <si>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</si>
  <si>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</si>
  <si>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</si>
  <si>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</si>
  <si>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</si>
  <si>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</si>
  <si>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</si>
  <si>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</si>
  <si>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</si>
  <si>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</si>
  <si>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</si>
  <si>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</si>
  <si>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</si>
  <si>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</si>
  <si>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</si>
  <si>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</si>
  <si>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</si>
  <si>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</si>
  <si>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</si>
  <si>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</si>
  <si>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</si>
  <si>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</si>
  <si>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</si>
  <si>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</si>
  <si>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</si>
  <si>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</si>
  <si>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</si>
  <si>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</si>
  <si>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</si>
  <si>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</si>
  <si>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</si>
  <si>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</si>
  <si>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</si>
  <si>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</si>
  <si>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</si>
  <si>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</si>
  <si>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</si>
  <si>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</si>
  <si>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</si>
  <si>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</si>
  <si>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</si>
  <si>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</si>
  <si>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</si>
  <si>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</si>
  <si>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</si>
  <si>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</si>
  <si>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</si>
  <si>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</si>
  <si>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</si>
  <si>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</si>
  <si>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</si>
  <si>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</si>
  <si>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</si>
  <si>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</si>
  <si>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</si>
  <si>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</si>
  <si>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</si>
  <si>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</si>
  <si>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</si>
  <si>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</si>
  <si>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</si>
  <si>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</si>
  <si>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</si>
  <si>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</si>
  <si>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</si>
  <si>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</si>
  <si>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</si>
  <si>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</si>
  <si>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</si>
  <si>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</si>
  <si>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</si>
  <si>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</si>
  <si>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</si>
  <si>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</si>
  <si>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</si>
  <si>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</si>
  <si>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</si>
  <si>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</si>
  <si>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</si>
  <si>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</si>
  <si>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</si>
  <si>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</si>
  <si>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</si>
  <si>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</si>
  <si>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</si>
  <si>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</si>
  <si>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</si>
  <si>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</si>
  <si>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</si>
  <si>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</si>
  <si>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</si>
  <si>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</si>
  <si>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</si>
  <si>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</si>
  <si>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</si>
  <si>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</si>
  <si>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</si>
  <si>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</si>
  <si>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</si>
  <si>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</si>
  <si>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</si>
  <si>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</si>
  <si>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</si>
  <si>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</si>
  <si>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</si>
  <si>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</si>
  <si>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</si>
  <si>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</si>
  <si>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</si>
  <si>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</si>
  <si>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</si>
  <si>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</si>
  <si>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</si>
  <si>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</si>
  <si>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</si>
  <si>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</si>
  <si>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</si>
  <si>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</si>
  <si>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</si>
  <si>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</si>
  <si>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</si>
  <si>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</si>
  <si>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</si>
  <si>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</si>
  <si>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</si>
  <si>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</si>
  <si>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</si>
  <si>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</si>
  <si>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</si>
  <si>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</si>
  <si>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</si>
  <si>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</si>
  <si>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</si>
  <si>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</si>
  <si>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</si>
  <si>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</si>
  <si>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</si>
  <si>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</si>
  <si>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</si>
  <si>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</si>
  <si>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</si>
  <si>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</si>
  <si>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</si>
  <si>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</si>
  <si>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</si>
  <si>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</si>
  <si>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</si>
  <si>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</si>
  <si>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</si>
  <si>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</si>
  <si>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</si>
  <si>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</si>
  <si>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</si>
  <si>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</si>
  <si>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</si>
  <si>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</si>
  <si>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</si>
  <si>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</si>
  <si>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</si>
  <si>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</si>
  <si>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</si>
  <si>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</si>
  <si>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</si>
  <si>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</si>
  <si>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</si>
  <si>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</si>
  <si>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</si>
  <si>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</si>
  <si>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</si>
  <si>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</si>
  <si>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</si>
  <si>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</si>
  <si>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</si>
  <si>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</si>
  <si>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</si>
  <si>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</si>
  <si>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</si>
  <si>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</si>
  <si>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</si>
  <si>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</si>
  <si>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</si>
  <si>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</si>
  <si>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</si>
  <si>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</si>
  <si>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</si>
  <si>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</si>
  <si>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</si>
  <si>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</si>
  <si>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</si>
  <si>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</si>
  <si>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</si>
  <si>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</si>
  <si>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</si>
  <si>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</si>
  <si>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</si>
  <si>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</si>
  <si>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</si>
  <si>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</si>
  <si>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</si>
  <si>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</si>
  <si>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</si>
  <si>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</si>
  <si>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</si>
  <si>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</si>
  <si>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</si>
  <si>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</si>
  <si>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</si>
  <si>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</si>
  <si>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</si>
  <si>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</si>
  <si>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</si>
  <si>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</si>
  <si>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</si>
  <si>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</si>
  <si>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</si>
  <si>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</si>
  <si>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</si>
  <si>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</si>
  <si>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</si>
  <si>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</si>
  <si>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</si>
  <si>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</si>
  <si>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</si>
  <si>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</si>
  <si>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</si>
  <si>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</si>
  <si>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</si>
  <si>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</si>
  <si>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</si>
  <si>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</si>
  <si>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</si>
  <si>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</si>
  <si>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</si>
  <si>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</si>
  <si>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</si>
  <si>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</si>
  <si>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</si>
  <si>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</si>
  <si>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</si>
  <si>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</si>
  <si>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</si>
  <si>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</si>
  <si>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</si>
  <si>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</si>
  <si>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</si>
  <si>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</si>
  <si>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</si>
  <si>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</si>
  <si>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</si>
  <si>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</si>
  <si>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</si>
  <si>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</si>
  <si>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</si>
  <si>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</si>
  <si>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</si>
  <si>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</si>
  <si>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</si>
  <si>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</si>
  <si>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</si>
  <si>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</si>
  <si>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</si>
  <si>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</si>
  <si>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</si>
  <si>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</si>
  <si>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</si>
  <si>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</si>
  <si>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</si>
  <si>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</si>
  <si>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</si>
  <si>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</si>
  <si>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</si>
  <si>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</si>
  <si>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</si>
  <si>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</si>
  <si>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</si>
  <si>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</si>
  <si>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</si>
  <si>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</si>
  <si>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</si>
  <si>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</si>
  <si>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</si>
  <si>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</si>
  <si>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</si>
  <si>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</si>
  <si>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</si>
  <si>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</si>
  <si>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</si>
  <si>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</si>
  <si>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</si>
  <si>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</si>
  <si>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</si>
  <si>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</si>
  <si>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</si>
  <si>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</si>
  <si>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</si>
  <si>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</si>
  <si>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</si>
  <si>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</si>
  <si>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</si>
  <si>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</si>
  <si>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</si>
  <si>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</si>
  <si>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</si>
  <si>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</si>
  <si>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</si>
  <si>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</si>
  <si>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</si>
  <si>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</si>
  <si>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</si>
  <si>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</si>
  <si>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</si>
  <si>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</si>
  <si>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</si>
  <si>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</si>
  <si>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</si>
  <si>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</si>
  <si>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</si>
  <si>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</si>
  <si>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</si>
  <si>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</si>
  <si>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</si>
  <si>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</si>
  <si>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</si>
  <si>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</si>
  <si>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</si>
  <si>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</si>
  <si>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</si>
  <si>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</si>
  <si>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</si>
  <si>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</si>
  <si>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</si>
  <si>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</si>
  <si>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</si>
  <si>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</si>
  <si>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</si>
  <si>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</si>
  <si>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</si>
  <si>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</si>
  <si>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</si>
  <si>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</si>
  <si>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</si>
  <si>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</si>
  <si>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</si>
  <si>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</si>
  <si>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</si>
  <si>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</si>
  <si>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</si>
  <si>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</si>
  <si>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</si>
  <si>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</si>
  <si>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</si>
  <si>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</si>
  <si>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</si>
  <si>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</si>
  <si>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</si>
  <si>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</si>
  <si>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</si>
  <si>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</si>
  <si>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</si>
  <si>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</si>
  <si>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</si>
  <si>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</si>
  <si>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</si>
  <si>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</si>
  <si>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</si>
  <si>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</si>
  <si>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</si>
  <si>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</si>
  <si>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</si>
  <si>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</si>
  <si>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</si>
  <si>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</si>
  <si>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</si>
  <si>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</si>
  <si>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</si>
  <si>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</si>
  <si>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</si>
  <si>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</si>
  <si>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</si>
  <si>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</si>
  <si>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</si>
  <si>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</si>
  <si>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</si>
  <si>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</si>
  <si>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</si>
  <si>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</si>
  <si>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</si>
  <si>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</si>
  <si>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</si>
  <si>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</si>
  <si>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</si>
  <si>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</si>
  <si>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</si>
  <si>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</si>
  <si>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</si>
  <si>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</si>
  <si>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</si>
  <si>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</si>
  <si>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</si>
  <si>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</si>
  <si>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</si>
  <si>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</si>
  <si>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</si>
  <si>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</si>
  <si>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</si>
  <si>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</si>
  <si>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</si>
  <si>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</si>
  <si>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</si>
  <si>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</si>
  <si>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</si>
  <si>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</si>
  <si>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</si>
  <si>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</si>
  <si>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</si>
  <si>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</si>
  <si>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</si>
  <si>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</si>
  <si>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</si>
  <si>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</si>
  <si>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</si>
  <si>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</si>
  <si>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</si>
  <si>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</si>
  <si>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</si>
  <si>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</si>
  <si>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</si>
  <si>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</si>
  <si>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</si>
  <si>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</si>
  <si>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</si>
  <si>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</si>
  <si>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</si>
  <si>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</si>
  <si>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</si>
  <si>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</si>
  <si>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</si>
  <si>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</si>
  <si>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</si>
  <si>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</si>
  <si>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</si>
  <si>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</si>
  <si>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</si>
  <si>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</si>
  <si>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</si>
  <si>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</si>
  <si>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</si>
  <si>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</si>
  <si>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</si>
  <si>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</si>
  <si>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</si>
  <si>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</si>
  <si>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</si>
  <si>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</si>
  <si>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</si>
  <si>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</si>
  <si>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</si>
  <si>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</si>
  <si>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</si>
  <si>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</si>
  <si>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</si>
  <si>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</si>
  <si>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</si>
  <si>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</si>
  <si>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</si>
  <si>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</si>
  <si>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</si>
  <si>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</si>
  <si>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</si>
  <si>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</si>
  <si>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</si>
  <si>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</si>
  <si>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</si>
  <si>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</si>
  <si>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</si>
  <si>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</si>
  <si>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</si>
  <si>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</si>
  <si>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</si>
  <si>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</si>
  <si>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</si>
  <si>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</si>
  <si>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</si>
  <si>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</si>
  <si>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</si>
  <si>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</si>
  <si>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</si>
  <si>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</si>
  <si>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</si>
  <si>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</si>
  <si>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</si>
  <si>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</si>
  <si>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</si>
  <si>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</si>
  <si>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</si>
  <si>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</si>
  <si>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</si>
  <si>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</si>
  <si>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</si>
  <si>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</si>
  <si>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</si>
  <si>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</si>
  <si>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</si>
  <si>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</si>
  <si>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</si>
  <si>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</si>
  <si>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</si>
  <si>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</si>
  <si>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</si>
  <si>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</si>
  <si>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</si>
  <si>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</si>
  <si>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</si>
  <si>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</si>
  <si>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</si>
  <si>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</si>
  <si>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</si>
  <si>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</si>
  <si>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</si>
  <si>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</si>
  <si>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</si>
  <si>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</si>
  <si>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</si>
  <si>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</si>
  <si>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</si>
  <si>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</si>
  <si>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</si>
  <si>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</si>
  <si>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</si>
  <si>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</si>
  <si>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</si>
  <si>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</si>
  <si>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</si>
  <si>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</si>
  <si>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</si>
  <si>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</si>
  <si>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</si>
  <si>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</si>
  <si>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</si>
  <si>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</si>
  <si>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</si>
  <si>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</si>
  <si>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</si>
  <si>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</si>
  <si>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</si>
  <si>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</si>
  <si>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</si>
  <si>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</si>
  <si>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</si>
  <si>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</si>
  <si>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</si>
  <si>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</si>
  <si>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</si>
  <si>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</si>
  <si>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</si>
  <si>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</si>
  <si>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</si>
  <si>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</si>
  <si>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</si>
  <si>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</si>
  <si>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</si>
  <si>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</si>
  <si>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</si>
  <si>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</si>
  <si>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</si>
  <si>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</si>
  <si>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</si>
  <si>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</si>
  <si>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</si>
  <si>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</si>
  <si>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</si>
  <si>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</si>
  <si>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</si>
  <si>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</si>
  <si>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</si>
  <si>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</si>
  <si>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</si>
  <si>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</si>
  <si>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</si>
  <si>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</si>
  <si>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</si>
  <si>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</si>
  <si>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</si>
  <si>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</si>
  <si>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</si>
  <si>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</si>
  <si>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</si>
  <si>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</si>
  <si>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</si>
  <si>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</si>
  <si>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</si>
  <si>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</si>
  <si>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</si>
  <si>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</si>
  <si>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</si>
  <si>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</si>
  <si>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</si>
  <si>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</si>
  <si>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</si>
  <si>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</si>
  <si>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</si>
  <si>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</si>
  <si>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</si>
  <si>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</si>
  <si>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</si>
  <si>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</si>
  <si>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</si>
  <si>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</si>
  <si>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</si>
  <si>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</si>
  <si>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</si>
  <si>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</si>
  <si>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</si>
  <si>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</si>
  <si>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</si>
  <si>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</si>
  <si>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</si>
  <si>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</si>
  <si>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</si>
  <si>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</si>
  <si>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</si>
  <si>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</si>
  <si>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</si>
  <si>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</si>
  <si>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</si>
  <si>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</si>
  <si>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</si>
  <si>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</si>
  <si>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</si>
  <si>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</si>
  <si>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</si>
  <si>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</si>
  <si>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</si>
  <si>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</si>
  <si>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</si>
  <si>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</si>
  <si>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</si>
  <si>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</si>
  <si>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</si>
  <si>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</si>
  <si>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</si>
  <si>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</si>
  <si>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</si>
  <si>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</si>
  <si>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</si>
  <si>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</si>
  <si>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</si>
  <si>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</si>
  <si>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</si>
  <si>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</si>
  <si>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</si>
  <si>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</si>
  <si>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</si>
  <si>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</si>
  <si>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</si>
  <si>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</si>
  <si>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</si>
  <si>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</si>
  <si>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</si>
  <si>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</si>
  <si>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</si>
  <si>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</si>
  <si>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</si>
  <si>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</si>
  <si>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</si>
  <si>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</si>
  <si>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</si>
  <si>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</si>
  <si>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</si>
  <si>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</si>
  <si>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</si>
  <si>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</si>
  <si>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</si>
  <si>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</si>
  <si>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</si>
  <si>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</si>
  <si>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</si>
  <si>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</si>
  <si>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</si>
  <si>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</si>
  <si>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</si>
  <si>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</si>
  <si>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</si>
  <si>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</si>
  <si>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</si>
  <si>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</si>
  <si>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</si>
  <si>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</si>
  <si>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</si>
  <si>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</si>
  <si>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</si>
  <si>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</si>
  <si>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</si>
  <si>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</si>
  <si>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</si>
  <si>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</si>
  <si>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</si>
  <si>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</si>
  <si>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</si>
  <si>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</si>
  <si>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</si>
  <si>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</si>
  <si>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</si>
  <si>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</si>
  <si>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</si>
  <si>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</si>
  <si>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</si>
  <si>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</si>
  <si>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</si>
  <si>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</si>
  <si>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</si>
  <si>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</si>
  <si>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</si>
  <si>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</si>
  <si>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</si>
  <si>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</si>
  <si>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</si>
  <si>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</si>
  <si>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</si>
  <si>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</si>
  <si>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</si>
  <si>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</si>
  <si>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</si>
  <si>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</si>
  <si>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</si>
  <si>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</si>
  <si>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</si>
  <si>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</si>
  <si>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</si>
  <si>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</si>
  <si>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</si>
  <si>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</si>
  <si>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</si>
  <si>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</si>
  <si>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</si>
  <si>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</si>
  <si>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</si>
  <si>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</si>
  <si>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</si>
  <si>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</si>
  <si>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</si>
  <si>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</si>
  <si>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</si>
  <si>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</si>
  <si>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</si>
  <si>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</si>
  <si>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</si>
  <si>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</si>
  <si>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</si>
  <si>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</si>
  <si>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</si>
  <si>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</si>
  <si>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</si>
  <si>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</si>
  <si>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</si>
  <si>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</si>
  <si>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</si>
  <si>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</si>
  <si>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</si>
  <si>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</si>
  <si>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</si>
  <si>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</si>
  <si>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</si>
  <si>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</si>
  <si>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</si>
  <si>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</si>
  <si>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</si>
  <si>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</si>
  <si>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</si>
  <si>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</si>
  <si>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</si>
  <si>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</si>
  <si>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</si>
  <si>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</si>
  <si>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</si>
  <si>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</si>
  <si>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</si>
  <si>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</si>
  <si>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</si>
  <si>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</si>
  <si>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</si>
  <si>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</si>
  <si>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</si>
  <si>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</si>
  <si>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</si>
  <si>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</si>
  <si>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</si>
  <si>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</si>
  <si>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</si>
  <si>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</si>
  <si>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</si>
  <si>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</si>
  <si>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</si>
  <si>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</si>
  <si>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</si>
  <si>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</si>
  <si>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</si>
  <si>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</si>
  <si>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</si>
  <si>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</si>
  <si>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</si>
  <si>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</si>
  <si>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</si>
  <si>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</si>
  <si>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</si>
  <si>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</si>
  <si>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</si>
  <si>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</si>
  <si>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</si>
  <si>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</si>
  <si>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</si>
  <si>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</si>
  <si>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</si>
  <si>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</si>
  <si>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</si>
  <si>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</si>
  <si>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</si>
  <si>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</si>
  <si>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</si>
  <si>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</si>
  <si>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</si>
  <si>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</si>
  <si>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</si>
  <si>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</si>
  <si>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</si>
  <si>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</si>
  <si>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</si>
  <si>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</si>
  <si>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</si>
  <si>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</si>
  <si>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</si>
  <si>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</si>
  <si>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</si>
  <si>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</si>
  <si>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</si>
  <si>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</si>
  <si>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</si>
  <si>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</si>
  <si>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</si>
  <si>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</si>
  <si>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</si>
  <si>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</si>
  <si>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</si>
  <si>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</si>
  <si>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</si>
  <si>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</si>
  <si>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</si>
  <si>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</si>
  <si>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</si>
  <si>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</si>
  <si>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</si>
  <si>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</si>
  <si>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</si>
  <si>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</si>
  <si>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</si>
  <si>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</si>
  <si>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</si>
  <si>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</si>
  <si>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</si>
  <si>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</si>
  <si>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</si>
  <si>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</si>
  <si>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</si>
  <si>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</si>
  <si>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</si>
  <si>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</si>
  <si>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</si>
  <si>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</si>
  <si>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</si>
  <si>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</si>
  <si>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</si>
  <si>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</si>
  <si>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</si>
  <si>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</si>
  <si>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</si>
  <si>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</si>
  <si>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</si>
  <si>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</si>
  <si>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</si>
  <si>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</si>
  <si>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</si>
  <si>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</si>
  <si>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</si>
  <si>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</si>
  <si>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</si>
  <si>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</si>
  <si>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</si>
  <si>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</si>
  <si>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</si>
  <si>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</si>
  <si>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</si>
  <si>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</si>
  <si>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</si>
  <si>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</si>
  <si>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</si>
  <si>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</si>
  <si>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</si>
  <si>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</si>
  <si>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</si>
  <si>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</si>
  <si>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</si>
  <si>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</si>
  <si>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</si>
  <si>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</si>
  <si>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</si>
  <si>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</si>
  <si>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</si>
  <si>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</si>
  <si>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</si>
  <si>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</si>
  <si>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</si>
  <si>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</si>
  <si>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</si>
  <si>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</si>
  <si>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</si>
  <si>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</si>
  <si>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</si>
  <si>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</si>
  <si>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</si>
  <si>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</si>
  <si>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</si>
  <si>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</si>
  <si>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</si>
  <si>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</si>
  <si>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</si>
  <si>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</si>
  <si>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</si>
  <si>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</si>
  <si>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</si>
  <si>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</si>
  <si>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</si>
  <si>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</si>
  <si>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</si>
  <si>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</si>
  <si>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</si>
  <si>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</si>
  <si>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</si>
  <si>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</si>
  <si>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</si>
  <si>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</si>
  <si>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</si>
  <si>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</si>
  <si>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</si>
  <si>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</si>
  <si>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</si>
  <si>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</si>
  <si>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</si>
  <si>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</si>
  <si>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</si>
  <si>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</si>
  <si>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</si>
  <si>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</si>
  <si>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</si>
  <si>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</si>
  <si>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</si>
  <si>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</si>
  <si>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</si>
  <si>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</si>
  <si>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</si>
  <si>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</si>
  <si>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</si>
  <si>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</si>
  <si>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</si>
  <si>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</si>
  <si>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</si>
  <si>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</si>
  <si>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</si>
  <si>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</si>
  <si>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</si>
  <si>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</si>
  <si>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</si>
  <si>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</si>
  <si>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</si>
  <si>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</si>
  <si>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</si>
  <si>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</si>
  <si>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</si>
  <si>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</si>
  <si>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</si>
  <si>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</si>
  <si>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</si>
  <si>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</si>
  <si>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</si>
  <si>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</si>
  <si>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</si>
  <si>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</si>
  <si>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</si>
  <si>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</si>
  <si>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</si>
  <si>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</si>
  <si>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</si>
  <si>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</si>
  <si>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</si>
  <si>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</si>
  <si>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</si>
  <si>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</si>
  <si>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</si>
  <si>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</si>
  <si>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</si>
  <si>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</si>
  <si>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</si>
  <si>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</si>
  <si>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</si>
  <si>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</si>
  <si>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</si>
  <si>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</si>
  <si>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</si>
  <si>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</si>
  <si>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</si>
  <si>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</si>
  <si>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</si>
  <si>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</si>
  <si>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</si>
  <si>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</si>
  <si>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</si>
  <si>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</si>
  <si>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</si>
  <si>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</si>
  <si>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</si>
  <si>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</si>
  <si>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</si>
  <si>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</si>
  <si>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</si>
  <si>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</si>
  <si>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</si>
  <si>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</si>
  <si>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</si>
  <si>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</si>
  <si>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</si>
  <si>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</si>
  <si>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</si>
  <si>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</si>
  <si>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</si>
  <si>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</si>
  <si>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</si>
  <si>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</si>
  <si>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</si>
  <si>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</si>
  <si>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</si>
  <si>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</si>
  <si>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</si>
  <si>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</si>
  <si>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</si>
  <si>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</si>
  <si>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</si>
  <si>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</si>
  <si>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</si>
  <si>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</si>
  <si>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</si>
  <si>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</si>
  <si>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</si>
  <si>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</si>
  <si>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</si>
  <si>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</si>
  <si>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</si>
  <si>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</si>
  <si>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</si>
  <si>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</si>
  <si>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</si>
  <si>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</si>
  <si>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</si>
  <si>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</si>
  <si>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</si>
  <si>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</si>
  <si>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</si>
  <si>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</si>
  <si>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</si>
  <si>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</si>
  <si>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</si>
  <si>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</si>
  <si>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</si>
  <si>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</si>
  <si>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</si>
  <si>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</si>
  <si>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</si>
  <si>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</si>
  <si>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</si>
  <si>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</si>
  <si>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</si>
  <si>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</si>
  <si>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</si>
  <si>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</si>
  <si>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</si>
  <si>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</si>
  <si>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</si>
  <si>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</si>
  <si>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</si>
  <si>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</si>
  <si>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</si>
  <si>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</si>
  <si>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</si>
  <si>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</si>
  <si>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</si>
  <si>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</si>
  <si>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</si>
  <si>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</si>
  <si>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</si>
  <si>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</si>
  <si>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</si>
  <si>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</si>
  <si>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</si>
  <si>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</si>
  <si>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</si>
  <si>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</si>
  <si>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</si>
  <si>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</si>
  <si>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</si>
  <si>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</si>
  <si>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</si>
  <si>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</si>
  <si>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</si>
  <si>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</si>
  <si>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</si>
  <si>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</si>
  <si>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</si>
  <si>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</si>
  <si>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</si>
  <si>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</si>
  <si>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</si>
  <si>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</si>
  <si>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</si>
  <si>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</si>
  <si>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</si>
  <si>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</si>
  <si>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</si>
  <si>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</si>
  <si>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</si>
  <si>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</si>
  <si>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</si>
  <si>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</si>
  <si>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</si>
  <si>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</si>
  <si>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</si>
  <si>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</si>
  <si>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</si>
  <si>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</si>
  <si>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</si>
  <si>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</si>
  <si>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</si>
  <si>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</si>
  <si>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</si>
  <si>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</si>
  <si>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</si>
  <si>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</si>
  <si>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</si>
  <si>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</si>
  <si>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</si>
  <si>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</si>
  <si>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</si>
  <si>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</si>
  <si>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</si>
  <si>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</si>
  <si>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</si>
  <si>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</si>
  <si>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</si>
  <si>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</si>
  <si>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</si>
  <si>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</si>
  <si>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</si>
  <si>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</si>
  <si>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</si>
  <si>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</si>
  <si>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</si>
  <si>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</si>
  <si>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</si>
  <si>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</si>
  <si>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</si>
  <si>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</si>
  <si>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</si>
  <si>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</si>
  <si>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</si>
  <si>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</si>
  <si>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</si>
  <si>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</si>
  <si>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</si>
  <si>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</si>
  <si>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</si>
  <si>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</si>
  <si>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</si>
  <si>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</si>
  <si>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</si>
  <si>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</si>
  <si>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</si>
  <si>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</si>
  <si>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</si>
  <si>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</si>
  <si>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</si>
  <si>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</si>
  <si>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</si>
  <si>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</si>
  <si>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</si>
  <si>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</si>
  <si>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</si>
  <si>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</si>
  <si>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</si>
  <si>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</si>
  <si>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</si>
  <si>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</si>
  <si>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</si>
  <si>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</si>
  <si>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</si>
  <si>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</si>
  <si>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</si>
  <si>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</si>
  <si>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</si>
  <si>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</si>
  <si>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</si>
  <si>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</si>
  <si>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</si>
  <si>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</si>
  <si>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</si>
  <si>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</si>
  <si>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</si>
  <si>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</si>
  <si>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</si>
  <si>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</si>
  <si>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</si>
  <si>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</si>
  <si>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</si>
  <si>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</si>
  <si>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</si>
  <si>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</si>
  <si>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</si>
  <si>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</si>
  <si>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</si>
  <si>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</si>
  <si>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</si>
  <si>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</si>
  <si>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</si>
  <si>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</si>
  <si>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</si>
  <si>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</si>
  <si>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</si>
  <si>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</si>
  <si>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</si>
  <si>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</si>
  <si>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</si>
  <si>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</si>
  <si>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</si>
  <si>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</si>
  <si>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</si>
  <si>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</si>
  <si>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</si>
  <si>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</si>
  <si>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</si>
  <si>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</si>
  <si>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</si>
  <si>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</si>
  <si>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</si>
  <si>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</si>
  <si>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</si>
  <si>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</si>
  <si>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</si>
  <si>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</si>
  <si>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</si>
  <si>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</si>
  <si>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</si>
  <si>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</si>
  <si>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</si>
  <si>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</si>
  <si>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</si>
  <si>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</si>
  <si>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</si>
  <si>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</si>
  <si>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</si>
  <si>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</si>
  <si>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</si>
  <si>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</si>
  <si>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</si>
  <si>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</si>
  <si>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</si>
  <si>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</si>
  <si>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</si>
  <si>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</si>
  <si>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</si>
  <si>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</si>
  <si>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</si>
  <si>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</si>
  <si>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</si>
  <si>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</si>
  <si>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</si>
  <si>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</si>
  <si>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</si>
  <si>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</si>
  <si>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</si>
  <si>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</si>
  <si>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</si>
  <si>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</si>
  <si>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</si>
  <si>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</si>
  <si>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</si>
  <si>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</si>
  <si>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</si>
  <si>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</si>
  <si>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</si>
  <si>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</si>
  <si>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</si>
  <si>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</si>
  <si>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</si>
  <si>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</si>
  <si>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</si>
  <si>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</si>
  <si>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</si>
  <si>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</si>
  <si>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</si>
  <si>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</si>
  <si>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</si>
  <si>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</si>
  <si>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</si>
  <si>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</si>
  <si>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</si>
  <si>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</si>
  <si>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</si>
  <si>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</si>
  <si>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</si>
  <si>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</si>
  <si>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</si>
  <si>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</si>
  <si>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</si>
  <si>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</si>
  <si>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</si>
  <si>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</si>
  <si>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</si>
  <si>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</si>
  <si>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</si>
  <si>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</si>
  <si>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</si>
  <si>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</si>
  <si>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</si>
  <si>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</si>
  <si>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</si>
  <si>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</si>
  <si>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</si>
  <si>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</si>
  <si>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</si>
  <si>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</si>
  <si>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</si>
  <si>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</si>
  <si>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</si>
  <si>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</si>
  <si>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</si>
  <si>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</si>
  <si>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</si>
  <si>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</si>
  <si>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</si>
  <si>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</si>
  <si>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</si>
  <si>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</si>
  <si>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</si>
  <si>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</si>
  <si>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</si>
  <si>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</si>
  <si>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</si>
  <si>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</si>
  <si>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</si>
  <si>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</si>
  <si>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</si>
  <si>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</si>
  <si>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</si>
  <si>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</si>
  <si>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</si>
  <si>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</si>
  <si>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</si>
  <si>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</si>
  <si>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</si>
  <si>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</si>
  <si>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</si>
  <si>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</si>
  <si>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</si>
  <si>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</si>
  <si>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</si>
  <si>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</si>
  <si>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</si>
  <si>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</si>
  <si>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</si>
  <si>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</si>
  <si>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</si>
  <si>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</si>
  <si>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</si>
  <si>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</si>
  <si>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</si>
  <si>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</si>
  <si>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</si>
  <si>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</si>
  <si>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</si>
  <si>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</si>
  <si>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</si>
  <si>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</si>
  <si>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</si>
  <si>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</si>
  <si>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</si>
  <si>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</si>
  <si>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</si>
  <si>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</si>
  <si>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</si>
  <si>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</si>
  <si>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</si>
  <si>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</si>
  <si>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</si>
  <si>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</si>
  <si>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</si>
  <si>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</si>
  <si>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</si>
  <si>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</si>
  <si>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</si>
  <si>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</si>
  <si>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</si>
  <si>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</si>
  <si>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</si>
  <si>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</si>
  <si>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</si>
  <si>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</si>
  <si>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</si>
  <si>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</si>
  <si>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</si>
  <si>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</si>
  <si>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</si>
  <si>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</si>
  <si>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</si>
  <si>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</si>
  <si>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</si>
  <si>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</si>
  <si>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</si>
  <si>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</si>
  <si>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</si>
  <si>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</si>
  <si>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</si>
  <si>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</si>
  <si>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</si>
  <si>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</si>
  <si>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</si>
  <si>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</si>
  <si>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</si>
  <si>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</si>
  <si>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</si>
  <si>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</si>
  <si>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</si>
  <si>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</si>
  <si>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</si>
  <si>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</si>
  <si>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</si>
  <si>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</si>
  <si>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</si>
  <si>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</si>
  <si>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</si>
  <si>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</si>
  <si>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</si>
  <si>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</si>
  <si>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</si>
  <si>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</si>
  <si>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</si>
  <si>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</si>
  <si>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</si>
  <si>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</si>
  <si>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</si>
  <si>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</si>
  <si>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</si>
  <si>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</si>
  <si>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</si>
  <si>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</si>
  <si>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</si>
  <si>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</si>
  <si>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</si>
  <si>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</si>
  <si>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</si>
  <si>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</si>
  <si>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</si>
  <si>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</si>
  <si>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</si>
  <si>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</si>
  <si>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</si>
  <si>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</si>
  <si>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</si>
  <si>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</si>
  <si>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</si>
  <si>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</si>
  <si>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</si>
  <si>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</si>
  <si>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</si>
  <si>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</si>
  <si>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</si>
  <si>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</si>
  <si>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</si>
  <si>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</si>
  <si>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</si>
  <si>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</si>
  <si>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</si>
  <si>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</si>
  <si>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</si>
  <si>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</si>
  <si>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</si>
  <si>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</si>
  <si>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</si>
  <si>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</si>
  <si>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</si>
  <si>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</si>
  <si>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</si>
  <si>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</si>
  <si>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</si>
  <si>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</si>
  <si>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</si>
  <si>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</si>
  <si>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</si>
  <si>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</si>
  <si>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</si>
  <si>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</si>
  <si>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</si>
  <si>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</si>
  <si>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</si>
  <si>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</si>
  <si>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</si>
  <si>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</si>
  <si>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</si>
  <si>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</si>
  <si>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</si>
  <si>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</si>
  <si>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</si>
  <si>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</si>
  <si>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</si>
  <si>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</si>
  <si>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</si>
  <si>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</si>
  <si>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</si>
  <si>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</si>
  <si>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</si>
  <si>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</si>
  <si>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</si>
  <si>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</si>
  <si>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</si>
  <si>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</si>
  <si>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</si>
  <si>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</si>
  <si>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</si>
  <si>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</si>
  <si>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</si>
  <si>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</si>
  <si>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</si>
  <si>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</si>
  <si>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</si>
  <si>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</si>
  <si>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</si>
  <si>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</si>
  <si>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</si>
  <si>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</si>
  <si>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</si>
  <si>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</si>
  <si>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</si>
  <si>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</si>
  <si>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</si>
  <si>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</si>
  <si>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</si>
  <si>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</si>
  <si>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</si>
  <si>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</si>
  <si>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</si>
  <si>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</si>
  <si>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</si>
  <si>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</si>
  <si>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</si>
  <si>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</si>
  <si>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</si>
  <si>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</si>
  <si>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</si>
  <si>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</si>
  <si>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</si>
  <si>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</si>
  <si>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</si>
  <si>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</si>
  <si>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</si>
  <si>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</si>
  <si>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</si>
  <si>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</si>
  <si>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</si>
  <si>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</si>
  <si>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</si>
  <si>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</si>
  <si>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</si>
  <si>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</si>
  <si>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</si>
  <si>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</si>
  <si>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</si>
  <si>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</si>
  <si>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</si>
  <si>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</si>
  <si>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</si>
  <si>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</si>
  <si>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</si>
  <si>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</si>
  <si>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</si>
  <si>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</si>
  <si>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</si>
  <si>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</si>
  <si>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</si>
  <si>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</si>
  <si>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</si>
  <si>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</si>
  <si>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</si>
  <si>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</si>
  <si>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</si>
  <si>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</si>
  <si>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</si>
  <si>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</si>
  <si>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</si>
  <si>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</si>
  <si>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</si>
  <si>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</si>
  <si>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</si>
  <si>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</si>
  <si>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</si>
  <si>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</si>
  <si>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</si>
  <si>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</si>
  <si>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</si>
  <si>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</si>
  <si>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</si>
  <si>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</si>
  <si>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</si>
  <si>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</si>
  <si>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</si>
  <si>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</si>
  <si>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</si>
  <si>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</si>
  <si>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</si>
  <si>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</si>
  <si>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</si>
  <si>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</si>
  <si>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</si>
  <si>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</si>
  <si>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</si>
  <si>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</si>
  <si>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</si>
  <si>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</si>
  <si>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</si>
  <si>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</si>
  <si>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</si>
  <si>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</si>
  <si>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</si>
  <si>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</si>
  <si>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</si>
  <si>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</si>
  <si>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</si>
  <si>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</si>
  <si>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</si>
  <si>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</si>
  <si>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</si>
  <si>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</si>
  <si>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</si>
  <si>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</si>
  <si>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</si>
  <si>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</si>
  <si>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</si>
  <si>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</si>
  <si>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</si>
  <si>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</si>
  <si>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</si>
  <si>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</si>
  <si>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</si>
  <si>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</si>
  <si>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</si>
  <si>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</si>
  <si>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</si>
  <si>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</si>
  <si>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</si>
  <si>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</si>
  <si>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</si>
  <si>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</si>
  <si>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</si>
  <si>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</si>
  <si>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</si>
  <si>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</si>
  <si>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</si>
  <si>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</si>
  <si>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</si>
  <si>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</si>
  <si>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</si>
  <si>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</si>
  <si>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</si>
  <si>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</si>
  <si>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</si>
  <si>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</si>
  <si>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</si>
  <si>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</si>
  <si>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</si>
  <si>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</si>
  <si>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</si>
  <si>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</si>
  <si>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</si>
  <si>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</si>
  <si>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</si>
  <si>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</si>
  <si>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</si>
  <si>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</si>
  <si>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</si>
  <si>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</si>
  <si>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</si>
  <si>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</si>
  <si>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</si>
  <si>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</si>
  <si>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</si>
  <si>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</si>
  <si>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</si>
  <si>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</si>
  <si>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</si>
  <si>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</si>
  <si>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</si>
  <si>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</si>
  <si>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</si>
  <si>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</si>
  <si>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</si>
  <si>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</si>
  <si>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</si>
  <si>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</si>
  <si>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</si>
  <si>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</si>
  <si>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</si>
  <si>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</si>
  <si>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</si>
  <si>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</si>
  <si>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</si>
  <si>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</si>
  <si>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</si>
  <si>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</si>
  <si>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</si>
  <si>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</si>
  <si>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</si>
  <si>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</si>
  <si>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</si>
  <si>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</si>
  <si>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</si>
  <si>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</si>
  <si>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</si>
  <si>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</si>
  <si>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</si>
  <si>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</si>
  <si>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</si>
  <si>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</si>
  <si>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</si>
  <si>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</si>
  <si>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</si>
  <si>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</si>
  <si>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</si>
  <si>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</si>
  <si>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</si>
  <si>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</si>
  <si>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</si>
  <si>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</si>
  <si>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</si>
  <si>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</si>
  <si>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</si>
  <si>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</si>
  <si>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</si>
  <si>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</si>
  <si>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</si>
  <si>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</si>
  <si>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</si>
  <si>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</si>
  <si>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</si>
  <si>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</si>
  <si>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</si>
  <si>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</si>
  <si>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</si>
  <si>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</si>
  <si>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</si>
  <si>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</si>
  <si>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</si>
  <si>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</si>
  <si>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</si>
  <si>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</si>
  <si>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</si>
  <si>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</si>
  <si>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</si>
  <si>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</si>
  <si>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</si>
  <si>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</si>
  <si>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</si>
  <si>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</si>
  <si>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</si>
  <si>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</si>
  <si>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</si>
  <si>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</si>
  <si>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</si>
  <si>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</si>
  <si>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</si>
  <si>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</si>
  <si>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</si>
  <si>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</si>
  <si>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</si>
  <si>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</si>
  <si>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</si>
  <si>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</si>
  <si>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</si>
  <si>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</si>
  <si>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</si>
  <si>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</si>
  <si>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</si>
  <si>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</si>
  <si>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</si>
  <si>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</si>
  <si>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</si>
  <si>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</si>
  <si>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</si>
  <si>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</si>
  <si>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</si>
  <si>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</si>
  <si>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</si>
  <si>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</si>
  <si>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</si>
  <si>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</si>
  <si>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</si>
  <si>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</si>
  <si>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</si>
  <si>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</si>
  <si>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</si>
  <si>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</si>
  <si>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</si>
  <si>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</si>
  <si>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</si>
  <si>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</si>
  <si>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</si>
  <si>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</si>
  <si>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</si>
  <si>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</si>
  <si>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</si>
  <si>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</si>
  <si>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</si>
  <si>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</si>
  <si>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</si>
  <si>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</si>
  <si>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</si>
  <si>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</si>
  <si>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</si>
  <si>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</si>
  <si>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</si>
  <si>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</si>
  <si>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</si>
  <si>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</si>
  <si>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</si>
  <si>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</si>
  <si>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</si>
  <si>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</si>
  <si>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</si>
  <si>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</si>
  <si>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</si>
  <si>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</si>
  <si>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</si>
  <si>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</si>
  <si>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</si>
  <si>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</si>
  <si>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</si>
  <si>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</si>
  <si>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</si>
  <si>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</si>
  <si>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</si>
  <si>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</si>
  <si>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</si>
  <si>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</si>
  <si>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</si>
  <si>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</si>
  <si>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</si>
  <si>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</si>
  <si>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</si>
  <si>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</si>
  <si>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</si>
  <si>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</si>
  <si>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</si>
  <si>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</si>
  <si>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</si>
  <si>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</si>
  <si>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</si>
  <si>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</si>
  <si>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</si>
  <si>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</si>
  <si>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</si>
  <si>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</si>
  <si>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</si>
  <si>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</si>
  <si>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</si>
  <si>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</si>
  <si>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</si>
  <si>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</si>
  <si>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</si>
  <si>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</si>
  <si>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</si>
  <si>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</si>
  <si>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</si>
  <si>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</si>
  <si>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</si>
  <si>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</si>
  <si>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</si>
  <si>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</si>
  <si>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</si>
  <si>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</si>
  <si>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</si>
  <si>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</si>
  <si>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</si>
  <si>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</si>
  <si>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</si>
  <si>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</si>
  <si>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</si>
  <si>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</si>
  <si>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</si>
  <si>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</si>
  <si>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</si>
  <si>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</si>
  <si>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</si>
  <si>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</si>
  <si>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</si>
  <si>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</si>
  <si>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</si>
  <si>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</si>
  <si>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</si>
  <si>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</si>
  <si>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</si>
  <si>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</si>
  <si>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</si>
  <si>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</si>
  <si>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</si>
  <si>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</si>
  <si>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</si>
  <si>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</si>
  <si>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</si>
  <si>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</si>
  <si>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</si>
  <si>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</si>
  <si>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</si>
  <si>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</si>
  <si>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</si>
  <si>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</si>
  <si>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</si>
  <si>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</si>
  <si>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</si>
  <si>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</si>
  <si>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</si>
  <si>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</si>
  <si>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</si>
  <si>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</si>
  <si>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</si>
  <si>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</si>
  <si>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</si>
  <si>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</si>
  <si>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</si>
  <si>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</si>
  <si>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</si>
  <si>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</si>
  <si>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</si>
  <si>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</si>
  <si>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</si>
  <si>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</si>
  <si>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</si>
  <si>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</si>
  <si>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</si>
  <si>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</si>
  <si>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</si>
  <si>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</si>
  <si>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</si>
  <si>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</si>
  <si>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</si>
  <si>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</si>
  <si>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</si>
  <si>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</si>
  <si>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</si>
  <si>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</si>
  <si>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</si>
  <si>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</si>
  <si>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</si>
  <si>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</si>
  <si>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</si>
  <si>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</si>
  <si>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</si>
  <si>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</si>
  <si>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</si>
  <si>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</si>
  <si>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</si>
  <si>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</si>
  <si>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</si>
  <si>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</si>
  <si>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</si>
  <si>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</si>
  <si>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</si>
  <si>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</si>
  <si>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</si>
  <si>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</si>
  <si>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</si>
  <si>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</si>
  <si>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</si>
  <si>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</si>
  <si>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</si>
  <si>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</si>
  <si>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</si>
  <si>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</si>
  <si>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</si>
  <si>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</si>
  <si>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</si>
  <si>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</si>
  <si>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</si>
  <si>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</si>
  <si>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</si>
  <si>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</si>
  <si>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</si>
  <si>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</si>
  <si>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</si>
  <si>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</si>
  <si>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</si>
  <si>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</si>
  <si>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</si>
  <si>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</si>
  <si>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</si>
  <si>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</si>
  <si>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</si>
  <si>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</si>
  <si>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</si>
  <si>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</si>
  <si>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</si>
  <si>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</si>
  <si>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</si>
  <si>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</si>
  <si>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</si>
  <si>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</si>
  <si>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</si>
  <si>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</si>
  <si>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</si>
  <si>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</si>
  <si>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</si>
  <si>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</si>
  <si>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</si>
  <si>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</si>
  <si>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</si>
  <si>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</si>
  <si>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</si>
  <si>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</si>
  <si>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</si>
  <si>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</si>
  <si>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</si>
  <si>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</si>
  <si>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</si>
  <si>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</si>
  <si>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</si>
  <si>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</si>
  <si>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</si>
  <si>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</si>
  <si>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</si>
  <si>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</si>
  <si>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</si>
  <si>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</si>
  <si>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</si>
  <si>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</si>
  <si>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</si>
  <si>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</si>
  <si>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</si>
  <si>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</si>
  <si>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</si>
  <si>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</si>
  <si>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</si>
  <si>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</si>
  <si>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</si>
  <si>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</si>
  <si>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</si>
  <si>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</si>
  <si>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</si>
  <si>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</si>
  <si>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</si>
  <si>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</si>
  <si>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</si>
  <si>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</si>
  <si>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</si>
  <si>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</si>
  <si>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</si>
  <si>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</si>
  <si>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</si>
  <si>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</si>
  <si>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</si>
  <si>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</si>
  <si>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</si>
  <si>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</si>
  <si>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</si>
  <si>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</si>
  <si>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</si>
  <si>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</si>
  <si>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</si>
  <si>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</si>
  <si>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</si>
  <si>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</si>
  <si>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</si>
  <si>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</si>
  <si>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</si>
  <si>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</si>
  <si>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</si>
  <si>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</si>
  <si>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</si>
  <si>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</si>
  <si>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</si>
  <si>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</si>
  <si>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</si>
  <si>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</si>
  <si>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</si>
  <si>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</si>
  <si>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</si>
  <si>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</si>
  <si>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</si>
  <si>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</si>
  <si>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</si>
  <si>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</si>
  <si>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</si>
  <si>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</si>
  <si>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</si>
  <si>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</si>
  <si>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</si>
  <si>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</si>
  <si>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</si>
  <si>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</si>
  <si>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</si>
  <si>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</si>
  <si>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</si>
  <si>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</si>
  <si>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</si>
  <si>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</si>
  <si>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</si>
  <si>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</si>
  <si>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</si>
  <si>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</si>
  <si>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</si>
  <si>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</si>
  <si>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</si>
  <si>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</si>
  <si>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</si>
  <si>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</si>
  <si>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</si>
  <si>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</si>
  <si>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</si>
  <si>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</si>
  <si>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</si>
  <si>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</si>
  <si>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</si>
  <si>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</si>
  <si>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</si>
  <si>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</si>
  <si>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</si>
  <si>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</si>
  <si>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</si>
  <si>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</si>
  <si>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</si>
  <si>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</si>
  <si>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</si>
  <si>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</si>
  <si>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</si>
  <si>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</si>
  <si>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</si>
  <si>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</si>
  <si>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</si>
  <si>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</si>
  <si>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</si>
  <si>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</si>
  <si>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</si>
  <si>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</si>
  <si>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</si>
  <si>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</si>
  <si>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</si>
  <si>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</si>
  <si>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</si>
  <si>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</si>
  <si>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</si>
  <si>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</si>
  <si>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</si>
  <si>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</si>
  <si>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</si>
  <si>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</si>
  <si>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</si>
  <si>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</si>
  <si>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</si>
  <si>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</si>
  <si>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</si>
  <si>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</si>
  <si>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</si>
  <si>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</si>
  <si>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</si>
  <si>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</si>
  <si>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</si>
  <si>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</si>
  <si>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</si>
  <si>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</si>
  <si>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</si>
  <si>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</si>
  <si>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</si>
  <si>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</si>
  <si>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</si>
  <si>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</si>
  <si>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</si>
  <si>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</si>
  <si>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</si>
  <si>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</si>
  <si>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</si>
  <si>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</si>
  <si>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</si>
  <si>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</si>
  <si>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</si>
  <si>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</si>
  <si>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</si>
  <si>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</si>
  <si>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</si>
  <si>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</si>
  <si>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</si>
  <si>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</si>
  <si>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</si>
  <si>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</si>
  <si>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</si>
  <si>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</si>
  <si>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</si>
  <si>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</si>
  <si>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</si>
  <si>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</si>
  <si>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</si>
  <si>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</si>
  <si>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</si>
  <si>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</si>
  <si>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</si>
  <si>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</si>
  <si>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</si>
  <si>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</si>
  <si>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</si>
  <si>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</si>
  <si>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</si>
  <si>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</si>
  <si>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</si>
  <si>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</si>
  <si>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</si>
  <si>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</si>
  <si>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</si>
  <si>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</si>
  <si>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</si>
  <si>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</si>
  <si>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</si>
  <si>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</si>
  <si>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</si>
  <si>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</si>
  <si>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</si>
  <si>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</si>
  <si>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</si>
  <si>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</si>
  <si>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</si>
  <si>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</si>
  <si>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</si>
  <si>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</si>
  <si>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</si>
  <si>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</si>
  <si>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</si>
  <si>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</si>
  <si>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</si>
  <si>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</si>
  <si>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</si>
  <si>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</si>
  <si>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</si>
  <si>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</si>
  <si>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</si>
  <si>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</si>
  <si>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</si>
  <si>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</si>
  <si>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</si>
  <si>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</si>
  <si>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</si>
  <si>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</si>
  <si>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</si>
  <si>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</si>
  <si>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</si>
  <si>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</si>
  <si>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</si>
  <si>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</si>
  <si>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</si>
  <si>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</si>
  <si>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</si>
  <si>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</si>
  <si>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</si>
  <si>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</si>
  <si>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</si>
  <si>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</si>
  <si>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</si>
  <si>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</si>
  <si>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</si>
  <si>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</si>
  <si>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</si>
  <si>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</si>
  <si>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</si>
  <si>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</si>
  <si>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</si>
  <si>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</si>
  <si>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</si>
  <si>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</si>
  <si>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</si>
  <si>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</si>
  <si>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</si>
  <si>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</si>
  <si>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</si>
  <si>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</si>
  <si>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</si>
  <si>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</si>
  <si>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</si>
  <si>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</si>
  <si>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</si>
  <si>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</si>
  <si>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</si>
  <si>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</si>
  <si>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</si>
  <si>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</si>
  <si>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</si>
  <si>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</si>
  <si>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</si>
  <si>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</si>
  <si>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</si>
  <si>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</si>
  <si>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</si>
  <si>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</si>
  <si>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</si>
  <si>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</si>
  <si>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</si>
  <si>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</si>
  <si>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</si>
  <si>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</si>
  <si>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</si>
  <si>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</si>
  <si>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</si>
  <si>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</si>
  <si>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</si>
  <si>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</si>
  <si>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</si>
  <si>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</si>
  <si>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</si>
  <si>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</si>
  <si>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</si>
  <si>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</si>
  <si>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</si>
  <si>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</si>
  <si>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</si>
  <si>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</si>
  <si>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</si>
  <si>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</si>
  <si>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</si>
  <si>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</si>
  <si>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</si>
  <si>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</si>
  <si>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</si>
  <si>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</si>
  <si>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</si>
  <si>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</si>
  <si>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</si>
  <si>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</si>
  <si>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</si>
  <si>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</si>
  <si>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</si>
  <si>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</si>
  <si>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</si>
  <si>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</si>
  <si>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</si>
  <si>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</si>
  <si>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</si>
  <si>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</si>
  <si>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</si>
  <si>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</si>
  <si>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</si>
  <si>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</si>
  <si>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</si>
  <si>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</si>
  <si>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</si>
  <si>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</si>
  <si>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</si>
  <si>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</si>
  <si>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</si>
  <si>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</si>
  <si>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</si>
  <si>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</si>
  <si>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</si>
  <si>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</si>
  <si>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</si>
  <si>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</si>
  <si>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</si>
  <si>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</si>
  <si>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</si>
  <si>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</si>
  <si>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</si>
  <si>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</si>
  <si>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</si>
  <si>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</si>
  <si>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</si>
  <si>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</si>
  <si>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</si>
  <si>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</si>
  <si>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</si>
  <si>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</si>
  <si>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</si>
  <si>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</si>
  <si>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</si>
  <si>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</si>
  <si>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</si>
  <si>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</si>
  <si>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</si>
  <si>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</si>
  <si>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</si>
  <si>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</si>
  <si>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</si>
  <si>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</si>
  <si>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</si>
  <si>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</si>
  <si>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</si>
  <si>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</si>
  <si>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</si>
  <si>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</si>
  <si>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</si>
  <si>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</si>
  <si>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</si>
  <si>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</si>
  <si>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</si>
  <si>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</si>
  <si>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</si>
  <si>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</si>
  <si>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</si>
  <si>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</si>
  <si>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</si>
  <si>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</si>
  <si>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</si>
  <si>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</si>
  <si>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</si>
  <si>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</si>
  <si>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</si>
  <si>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</si>
  <si>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</si>
  <si>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</si>
  <si>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</si>
  <si>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</si>
  <si>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</si>
  <si>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</si>
  <si>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</si>
  <si>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</si>
  <si>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</si>
  <si>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</si>
  <si>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</si>
  <si>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</si>
  <si>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</si>
  <si>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</si>
  <si>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</si>
  <si>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</si>
  <si>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</si>
  <si>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</si>
  <si>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</si>
  <si>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</si>
  <si>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</si>
  <si>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</si>
  <si>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</si>
  <si>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</si>
  <si>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</si>
  <si>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</si>
  <si>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</si>
  <si>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</si>
  <si>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</si>
  <si>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</si>
  <si>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</si>
  <si>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</si>
  <si>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</si>
  <si>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</si>
  <si>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</si>
  <si>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</si>
  <si>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</si>
  <si>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</si>
  <si>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</si>
  <si>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</si>
  <si>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</si>
  <si>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</si>
  <si>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</si>
  <si>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</si>
  <si>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</si>
  <si>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</si>
  <si>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</si>
  <si>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</si>
  <si>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</si>
  <si>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</si>
  <si>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</si>
  <si>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</si>
  <si>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</si>
  <si>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</si>
  <si>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</si>
  <si>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</si>
  <si>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</si>
  <si>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</si>
  <si>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</si>
  <si>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</si>
  <si>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</si>
  <si>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</si>
  <si>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</si>
  <si>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</si>
  <si>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</si>
  <si>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</si>
  <si>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</si>
  <si>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</si>
  <si>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</si>
  <si>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</si>
  <si>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</si>
  <si>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</si>
  <si>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</si>
  <si>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</si>
  <si>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</si>
  <si>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</si>
  <si>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</si>
  <si>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</si>
  <si>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</si>
  <si>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</si>
  <si>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</si>
  <si>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</si>
  <si>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</si>
  <si>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</si>
  <si>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</si>
  <si>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</si>
  <si>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</si>
  <si>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</si>
  <si>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</si>
  <si>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</si>
  <si>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</si>
  <si>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</si>
  <si>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</si>
  <si>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</si>
  <si>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</si>
  <si>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</si>
  <si>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</si>
  <si>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</si>
  <si>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</si>
  <si>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</si>
  <si>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</si>
  <si>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</si>
  <si>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</si>
  <si>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</si>
  <si>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</si>
  <si>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</si>
  <si>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</si>
  <si>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</si>
  <si>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</si>
  <si>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</si>
  <si>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</si>
  <si>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</si>
  <si>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</si>
  <si>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</si>
  <si>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</si>
  <si>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</si>
  <si>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</si>
  <si>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</si>
  <si>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</si>
  <si>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</si>
  <si>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</si>
  <si>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</si>
  <si>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</si>
  <si>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</si>
  <si>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</si>
  <si>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</si>
  <si>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</si>
  <si>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</si>
  <si>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</si>
  <si>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</si>
  <si>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</si>
  <si>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</si>
  <si>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</si>
  <si>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</si>
  <si>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</si>
  <si>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</si>
  <si>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</si>
  <si>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</si>
  <si>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</si>
  <si>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</si>
  <si>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</si>
  <si>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</si>
  <si>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</si>
  <si>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</si>
  <si>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</si>
  <si>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</si>
  <si>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</si>
  <si>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</si>
  <si>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</si>
  <si>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</si>
  <si>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</si>
  <si>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</si>
  <si>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</si>
  <si>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</si>
  <si>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</si>
  <si>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</si>
  <si>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</si>
  <si>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</si>
  <si>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</si>
  <si>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</si>
  <si>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</si>
  <si>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</si>
  <si>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</si>
  <si>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</si>
  <si>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</si>
  <si>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</si>
  <si>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</si>
  <si>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</si>
  <si>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</si>
  <si>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</si>
  <si>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</si>
  <si>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</si>
  <si>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</si>
  <si>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</si>
  <si>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</si>
  <si>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</si>
  <si>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</si>
  <si>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</si>
  <si>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</si>
  <si>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</si>
  <si>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</si>
  <si>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</si>
  <si>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</si>
  <si>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</si>
  <si>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</si>
  <si>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</si>
  <si>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</si>
  <si>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</si>
  <si>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</si>
  <si>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</si>
  <si>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</si>
  <si>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</si>
  <si>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</si>
  <si>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</si>
  <si>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</si>
  <si>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</si>
  <si>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</si>
  <si>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</si>
  <si>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</si>
  <si>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</si>
  <si>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</si>
  <si>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</si>
  <si>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</si>
  <si>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</si>
  <si>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</si>
  <si>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</si>
  <si>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</si>
  <si>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</si>
  <si>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</si>
  <si>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</si>
  <si>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</si>
  <si>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</si>
  <si>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</si>
  <si>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</si>
  <si>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</si>
  <si>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</si>
  <si>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</si>
  <si>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</si>
  <si>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</si>
  <si>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</si>
  <si>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</si>
  <si>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</si>
  <si>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</si>
  <si>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</si>
  <si>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</si>
  <si>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</si>
  <si>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</si>
  <si>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</si>
  <si>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</si>
  <si>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</si>
  <si>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</si>
  <si>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</si>
  <si>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</si>
  <si>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</si>
  <si>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</si>
  <si>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</si>
  <si>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</si>
  <si>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</si>
  <si>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</si>
  <si>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</si>
  <si>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</si>
  <si>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</si>
  <si>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</si>
  <si>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</si>
  <si>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</si>
  <si>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</si>
  <si>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</si>
  <si>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</si>
  <si>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</si>
  <si>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</si>
  <si>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</si>
  <si>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</si>
  <si>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</si>
  <si>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</si>
  <si>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</si>
  <si>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</si>
  <si>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</si>
  <si>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</si>
  <si>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</si>
  <si>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</si>
  <si>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</si>
  <si>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</si>
  <si>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</si>
  <si>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</si>
  <si>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</si>
  <si>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</si>
  <si>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</si>
  <si>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</si>
  <si>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</si>
  <si>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</si>
  <si>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</si>
  <si>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</si>
  <si>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</si>
  <si>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</si>
  <si>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</si>
  <si>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</si>
  <si>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</si>
  <si>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</si>
  <si>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</si>
  <si>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</si>
  <si>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</si>
  <si>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</si>
  <si>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</si>
  <si>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</si>
  <si>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</si>
  <si>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</si>
  <si>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</si>
  <si>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</si>
  <si>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</si>
  <si>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</si>
  <si>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</si>
  <si>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</si>
  <si>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</si>
  <si>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</si>
  <si>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</si>
  <si>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</si>
  <si>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</si>
  <si>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</si>
  <si>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</si>
  <si>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</si>
  <si>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</si>
  <si>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</si>
  <si>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</si>
  <si>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</si>
  <si>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</si>
  <si>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</si>
  <si>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</si>
  <si>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</si>
  <si>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</si>
  <si>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</si>
  <si>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</si>
  <si>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</si>
  <si>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</si>
  <si>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</si>
  <si>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</si>
  <si>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</si>
  <si>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</si>
  <si>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</si>
  <si>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</si>
  <si>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</si>
  <si>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</si>
  <si>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</si>
  <si>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</si>
  <si>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</si>
  <si>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</si>
  <si>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</si>
  <si>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</si>
  <si>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</si>
  <si>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</si>
  <si>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</si>
  <si>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</si>
  <si>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</si>
  <si>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</si>
  <si>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</si>
  <si>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</si>
  <si>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</si>
  <si>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</si>
  <si>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</si>
  <si>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</si>
  <si>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</si>
  <si>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</si>
  <si>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</si>
  <si>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</si>
  <si>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</si>
  <si>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</si>
  <si>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</si>
  <si>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</si>
  <si>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</si>
  <si>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</si>
  <si>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</si>
  <si>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</si>
  <si>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</si>
  <si>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</si>
  <si>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</si>
  <si>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</si>
  <si>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</si>
  <si>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</si>
  <si>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</si>
  <si>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</si>
  <si>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</si>
  <si>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</si>
  <si>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</si>
  <si>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</si>
  <si>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</si>
  <si>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</si>
  <si>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</si>
  <si>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</si>
  <si>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</si>
  <si>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</si>
  <si>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</si>
  <si>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</si>
  <si>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</si>
  <si>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</si>
  <si>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</si>
  <si>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</si>
  <si>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</si>
  <si>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</si>
  <si>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</si>
  <si>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</si>
  <si>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</si>
  <si>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</si>
  <si>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</si>
  <si>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</si>
  <si>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</si>
  <si>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</si>
  <si>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</si>
  <si>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</si>
  <si>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</si>
  <si>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</si>
  <si>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</si>
  <si>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</si>
  <si>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</si>
  <si>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</si>
  <si>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</si>
  <si>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</si>
  <si>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</si>
  <si>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</si>
  <si>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</si>
  <si>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</si>
  <si>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</si>
  <si>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</si>
  <si>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</si>
  <si>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</si>
  <si>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</si>
  <si>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</si>
  <si>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</si>
  <si>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</si>
  <si>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</si>
  <si>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</si>
  <si>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</si>
  <si>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</si>
  <si>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</si>
  <si>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</si>
  <si>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</si>
  <si>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</si>
  <si>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</si>
  <si>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</si>
  <si>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</si>
  <si>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</si>
  <si>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</si>
  <si>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</si>
  <si>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</si>
  <si>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</si>
  <si>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</si>
  <si>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</si>
  <si>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</si>
  <si>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</si>
  <si>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</si>
  <si>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</si>
  <si>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</si>
  <si>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</si>
  <si>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</si>
  <si>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</si>
  <si>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</si>
  <si>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</si>
  <si>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</si>
  <si>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</si>
  <si>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</si>
  <si>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</si>
  <si>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</si>
  <si>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</si>
  <si>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</si>
  <si>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</si>
  <si>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</si>
  <si>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</si>
  <si>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</si>
  <si>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</si>
  <si>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</si>
  <si>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</si>
  <si>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</si>
  <si>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</si>
  <si>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</si>
  <si>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</si>
  <si>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</si>
  <si>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</si>
  <si>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</si>
  <si>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</si>
  <si>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</si>
  <si>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</si>
  <si>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</si>
  <si>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</si>
  <si>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</si>
  <si>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</si>
  <si>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</si>
  <si>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</si>
  <si>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</si>
  <si>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</si>
  <si>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</si>
  <si>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</si>
  <si>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</si>
  <si>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</si>
  <si>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</si>
  <si>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</si>
  <si>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</si>
  <si>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</si>
  <si>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</si>
  <si>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</si>
  <si>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</si>
  <si>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</si>
  <si>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</si>
  <si>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</si>
  <si>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</si>
  <si>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</si>
  <si>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</si>
  <si>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</si>
  <si>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</si>
  <si>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</si>
  <si>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</si>
  <si>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</si>
  <si>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</si>
  <si>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</si>
  <si>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</si>
  <si>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</si>
  <si>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</si>
  <si>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</si>
  <si>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</si>
  <si>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</si>
  <si>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</si>
  <si>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</si>
  <si>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</si>
  <si>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</si>
  <si>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</si>
  <si>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</si>
  <si>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</si>
  <si>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</si>
  <si>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</si>
  <si>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</si>
  <si>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</si>
  <si>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</si>
  <si>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</si>
  <si>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</si>
  <si>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</si>
  <si>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</si>
  <si>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</si>
  <si>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</si>
  <si>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</si>
  <si>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</si>
  <si>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</si>
  <si>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</si>
  <si>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</si>
  <si>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</si>
  <si>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</si>
  <si>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</si>
  <si>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</si>
  <si>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</si>
  <si>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</si>
  <si>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</si>
  <si>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</si>
  <si>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</si>
  <si>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</si>
  <si>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</si>
  <si>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</si>
  <si>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</si>
  <si>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</si>
  <si>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</si>
  <si>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</si>
  <si>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</si>
  <si>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</si>
  <si>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</si>
  <si>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</si>
  <si>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</si>
  <si>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</si>
  <si>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</si>
  <si>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</si>
  <si>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</si>
  <si>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</si>
  <si>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</si>
  <si>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</si>
  <si>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</si>
  <si>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</si>
  <si>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</si>
  <si>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</si>
  <si>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</si>
  <si>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</si>
  <si>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</si>
  <si>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</si>
  <si>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</si>
  <si>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</si>
  <si>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</si>
  <si>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</si>
  <si>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</si>
  <si>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</si>
  <si>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</si>
  <si>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</si>
  <si>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</si>
  <si>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</si>
  <si>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</si>
  <si>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</si>
  <si>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</si>
  <si>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</si>
  <si>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</si>
  <si>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</si>
  <si>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</si>
  <si>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</si>
  <si>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</si>
  <si>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</si>
  <si>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</si>
  <si>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</si>
  <si>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</si>
  <si>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</si>
  <si>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</si>
  <si>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</si>
  <si>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</si>
  <si>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</si>
  <si>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</si>
  <si>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</si>
  <si>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</si>
  <si>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</si>
  <si>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</si>
  <si>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</si>
  <si>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</si>
  <si>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</si>
  <si>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</si>
  <si>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</si>
  <si>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</si>
  <si>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</si>
  <si>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</si>
  <si>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</si>
  <si>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</si>
  <si>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</si>
  <si>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</si>
  <si>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</si>
  <si>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</si>
  <si>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</si>
  <si>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</si>
  <si>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</si>
  <si>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</si>
  <si>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</si>
  <si>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</si>
  <si>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</si>
  <si>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</si>
  <si>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</si>
  <si>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</si>
  <si>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</si>
  <si>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</si>
  <si>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</si>
  <si>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</si>
  <si>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</si>
  <si>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</si>
  <si>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</si>
  <si>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</si>
  <si>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</si>
  <si>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</si>
  <si>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</si>
  <si>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</si>
  <si>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</si>
  <si>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</si>
  <si>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</si>
  <si>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</si>
  <si>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</si>
  <si>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</si>
  <si>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</si>
  <si>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</si>
  <si>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</si>
  <si>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</si>
  <si>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</si>
  <si>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</si>
  <si>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</si>
  <si>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</si>
  <si>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</si>
  <si>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</si>
  <si>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</si>
  <si>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</si>
  <si>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</si>
  <si>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</si>
  <si>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</si>
  <si>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</si>
  <si>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</si>
  <si>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</si>
  <si>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</si>
  <si>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</si>
  <si>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</si>
  <si>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</si>
  <si>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</si>
  <si>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</si>
  <si>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</si>
  <si>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</si>
  <si>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</si>
  <si>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</si>
  <si>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</si>
  <si>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</si>
  <si>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</si>
  <si>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</si>
  <si>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</si>
  <si>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</si>
  <si>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</si>
  <si>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</si>
  <si>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</si>
  <si>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</si>
  <si>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</si>
  <si>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</si>
  <si>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</si>
  <si>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</si>
  <si>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</si>
  <si>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</si>
  <si>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</si>
  <si>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</si>
  <si>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</si>
  <si>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</si>
  <si>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</si>
  <si>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</si>
  <si>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</si>
  <si>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</si>
  <si>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</si>
  <si>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</si>
  <si>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</si>
  <si>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</si>
  <si>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</si>
  <si>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</si>
  <si>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</si>
  <si>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</si>
  <si>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</si>
  <si>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</si>
  <si>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</si>
  <si>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</si>
  <si>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</si>
  <si>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</si>
  <si>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</si>
  <si>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</si>
  <si>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</si>
  <si>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</si>
  <si>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</si>
  <si>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</si>
  <si>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</si>
  <si>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</si>
  <si>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</si>
  <si>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</si>
  <si>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</si>
  <si>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</si>
  <si>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</si>
  <si>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</si>
  <si>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</si>
  <si>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</si>
  <si>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</si>
  <si>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</si>
  <si>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</si>
  <si>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</si>
  <si>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</si>
  <si>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</si>
  <si>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</si>
  <si>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</si>
  <si>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</si>
  <si>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</si>
  <si>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</si>
  <si>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</si>
  <si>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</si>
  <si>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</si>
  <si>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</si>
  <si>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</si>
  <si>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</si>
  <si>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</si>
  <si>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</si>
  <si>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</si>
  <si>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</si>
  <si>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</si>
  <si>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</si>
  <si>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</si>
  <si>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</si>
  <si>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</si>
  <si>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</si>
  <si>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</si>
  <si>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</si>
  <si>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</si>
  <si>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</si>
  <si>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</si>
  <si>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</si>
  <si>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</si>
  <si>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</si>
  <si>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</si>
  <si>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</si>
  <si>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</si>
  <si>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</si>
  <si>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</si>
  <si>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</si>
  <si>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</si>
  <si>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</si>
  <si>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</si>
  <si>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</si>
  <si>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</si>
  <si>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</si>
  <si>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</si>
  <si>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</si>
  <si>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</si>
  <si>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</si>
  <si>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</si>
  <si>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</si>
  <si>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</si>
  <si>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</si>
  <si>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</si>
  <si>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</si>
  <si>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</si>
  <si>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</si>
  <si>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</si>
  <si>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</si>
  <si>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</si>
  <si>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</si>
  <si>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</si>
  <si>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</si>
  <si>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</si>
  <si>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</si>
  <si>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</si>
  <si>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</si>
  <si>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</si>
  <si>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</si>
  <si>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</si>
  <si>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</si>
  <si>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</si>
  <si>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</si>
  <si>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</si>
  <si>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</si>
  <si>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</si>
  <si>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</si>
  <si>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</si>
  <si>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</si>
  <si>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</si>
  <si>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</si>
  <si>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</si>
  <si>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</si>
  <si>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</si>
  <si>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</si>
  <si>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</si>
  <si>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</si>
  <si>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</si>
  <si>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</si>
  <si>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</si>
  <si>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</si>
  <si>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</si>
  <si>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</si>
  <si>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</si>
  <si>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</si>
  <si>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</si>
  <si>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</si>
  <si>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</si>
  <si>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</si>
  <si>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</si>
  <si>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</si>
  <si>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</si>
  <si>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</si>
  <si>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</si>
  <si>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</si>
  <si>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</si>
  <si>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</si>
  <si>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</si>
  <si>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</si>
  <si>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</si>
  <si>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</si>
  <si>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</si>
  <si>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</si>
  <si>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</si>
  <si>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</si>
  <si>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</si>
  <si>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</si>
  <si>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</si>
  <si>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</si>
  <si>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</si>
  <si>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</si>
  <si>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</si>
  <si>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</si>
  <si>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</si>
  <si>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</si>
  <si>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</si>
  <si>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</si>
  <si>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</si>
  <si>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</si>
  <si>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</si>
  <si>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</si>
  <si>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</si>
  <si>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</si>
  <si>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</si>
  <si>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</si>
  <si>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</si>
  <si>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</si>
  <si>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</si>
  <si>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</si>
  <si>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</si>
  <si>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</si>
  <si>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</si>
  <si>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</si>
  <si>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</si>
  <si>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</si>
  <si>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</si>
  <si>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</si>
  <si>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</si>
  <si>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</si>
  <si>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</si>
  <si>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</si>
  <si>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</si>
  <si>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</si>
  <si>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</si>
  <si>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</si>
  <si>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</si>
  <si>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</si>
  <si>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</si>
  <si>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</si>
  <si>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</si>
  <si>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</si>
  <si>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</si>
  <si>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</si>
  <si>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</si>
  <si>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</si>
  <si>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</si>
  <si>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</si>
  <si>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</si>
  <si>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</si>
  <si>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</si>
  <si>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</si>
  <si>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</si>
  <si>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</si>
  <si>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</si>
  <si>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</si>
  <si>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</si>
  <si>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</si>
  <si>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</si>
  <si>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</si>
  <si>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</si>
  <si>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</si>
  <si>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</si>
  <si>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</si>
  <si>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</si>
  <si>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</si>
  <si>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</si>
  <si>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</si>
  <si>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</si>
  <si>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</si>
  <si>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</si>
  <si>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</si>
  <si>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</si>
  <si>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</si>
  <si>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</si>
  <si>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</si>
  <si>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</si>
  <si>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</si>
  <si>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</si>
  <si>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</si>
  <si>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</si>
  <si>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</si>
  <si>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</si>
  <si>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</si>
  <si>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</si>
  <si>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</si>
  <si>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</si>
  <si>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</si>
  <si>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</si>
  <si>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</si>
  <si>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</si>
  <si>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</si>
  <si>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</si>
  <si>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</si>
  <si>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</si>
  <si>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</si>
  <si>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</si>
  <si>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</si>
  <si>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</si>
  <si>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</si>
  <si>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</si>
  <si>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</si>
  <si>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</si>
  <si>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</si>
  <si>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</si>
  <si>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</si>
  <si>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</si>
  <si>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</si>
  <si>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</si>
  <si>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</si>
  <si>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</si>
  <si>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</si>
  <si>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</si>
  <si>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</si>
  <si>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</si>
  <si>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</si>
  <si>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</si>
  <si>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</si>
  <si>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</si>
  <si>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</si>
  <si>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</si>
  <si>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</si>
  <si>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</si>
  <si>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</si>
  <si>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</si>
  <si>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</si>
  <si>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</si>
  <si>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</si>
  <si>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</si>
  <si>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</si>
  <si>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</si>
  <si>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</si>
  <si>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</si>
  <si>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</si>
  <si>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</si>
  <si>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</si>
  <si>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</si>
  <si>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</si>
  <si>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</si>
  <si>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</si>
  <si>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</si>
  <si>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</si>
  <si>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</si>
  <si>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</si>
  <si>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</si>
  <si>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</si>
  <si>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</si>
  <si>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</si>
  <si>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</si>
  <si>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</si>
  <si>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</si>
  <si>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</si>
  <si>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</si>
  <si>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</si>
  <si>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</si>
  <si>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</si>
  <si>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</si>
  <si>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</si>
  <si>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</si>
  <si>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</si>
  <si>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</si>
  <si>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</si>
  <si>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</si>
  <si>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</si>
  <si>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</si>
  <si>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</si>
  <si>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</si>
  <si>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</si>
  <si>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</si>
  <si>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</si>
  <si>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</si>
  <si>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</si>
  <si>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</si>
  <si>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</si>
  <si>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</si>
  <si>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</si>
  <si>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</si>
  <si>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</si>
  <si>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</si>
  <si>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</si>
  <si>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</si>
  <si>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</si>
  <si>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</si>
  <si>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</si>
  <si>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</si>
  <si>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</si>
  <si>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</si>
  <si>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</si>
  <si>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</si>
  <si>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</si>
  <si>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</si>
  <si>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</si>
  <si>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</si>
  <si>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</si>
  <si>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</si>
  <si>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</si>
  <si>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</si>
  <si>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</si>
  <si>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</si>
  <si>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</si>
  <si>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</si>
  <si>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</si>
  <si>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</si>
  <si>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</si>
  <si>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</si>
  <si>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</si>
  <si>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</si>
  <si>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</si>
  <si>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</si>
  <si>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</si>
  <si>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</si>
  <si>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</si>
  <si>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</si>
  <si>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</si>
  <si>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</si>
  <si>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</si>
  <si>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</si>
  <si>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</si>
  <si>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</si>
  <si>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</si>
  <si>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</si>
  <si>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</si>
  <si>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</si>
  <si>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</si>
  <si>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</si>
  <si>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</si>
  <si>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</si>
  <si>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</si>
  <si>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</si>
  <si>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</si>
  <si>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</si>
  <si>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</si>
  <si>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</si>
  <si>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</si>
  <si>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</si>
  <si>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</si>
  <si>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</si>
  <si>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</si>
  <si>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</si>
  <si>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</si>
  <si>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</si>
  <si>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</si>
  <si>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</si>
  <si>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</si>
  <si>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</si>
  <si>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</si>
  <si>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</si>
  <si>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</si>
  <si>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</si>
  <si>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</si>
  <si>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</si>
  <si>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</si>
  <si>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</si>
  <si>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</si>
  <si>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</si>
  <si>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</si>
  <si>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</si>
  <si>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</si>
  <si>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</si>
  <si>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</si>
  <si>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</si>
  <si>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</si>
  <si>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</si>
  <si>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</si>
  <si>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</si>
  <si>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</si>
  <si>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</si>
  <si>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</si>
  <si>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</si>
  <si>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</si>
  <si>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</si>
  <si>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</si>
  <si>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</si>
  <si>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</si>
  <si>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</si>
  <si>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</si>
  <si>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</si>
  <si>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</si>
  <si>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</si>
  <si>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</si>
  <si>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</si>
  <si>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</si>
  <si>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</si>
  <si>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</si>
  <si>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</si>
  <si>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</si>
  <si>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</si>
  <si>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</si>
  <si>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</si>
  <si>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</si>
  <si>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</si>
  <si>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</si>
  <si>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</si>
  <si>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</si>
  <si>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</si>
  <si>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</si>
  <si>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</si>
  <si>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</si>
  <si>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</si>
  <si>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</si>
  <si>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</si>
  <si>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</si>
  <si>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</si>
  <si>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</si>
  <si>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</si>
  <si>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</si>
  <si>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</si>
  <si>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</si>
  <si>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</si>
  <si>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</si>
  <si>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</si>
  <si>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</si>
  <si>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</si>
  <si>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</si>
  <si>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</si>
  <si>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</si>
  <si>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</si>
  <si>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</si>
  <si>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</si>
  <si>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</si>
  <si>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</si>
  <si>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</si>
  <si>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</si>
  <si>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</si>
  <si>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</si>
  <si>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</si>
  <si>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</si>
  <si>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</si>
  <si>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</si>
  <si>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</si>
  <si>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</si>
  <si>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</si>
  <si>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</si>
  <si>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</si>
  <si>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</si>
  <si>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</si>
  <si>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</si>
  <si>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</si>
  <si>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</si>
  <si>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</si>
  <si>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</si>
  <si>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</si>
  <si>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</si>
  <si>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</si>
  <si>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</si>
  <si>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</si>
  <si>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</si>
  <si>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</si>
  <si>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</si>
  <si>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</si>
  <si>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</si>
  <si>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</si>
  <si>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</si>
  <si>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</si>
  <si>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</si>
  <si>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</si>
  <si>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</si>
  <si>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</si>
  <si>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</si>
  <si>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</si>
  <si>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</si>
  <si>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</si>
  <si>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</si>
  <si>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</si>
  <si>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</si>
  <si>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</si>
  <si>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</si>
  <si>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</si>
  <si>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</si>
  <si>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</si>
  <si>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</si>
  <si>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</si>
  <si>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</si>
  <si>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</si>
  <si>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</si>
  <si>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</si>
  <si>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</si>
  <si>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</si>
  <si>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</si>
  <si>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</si>
  <si>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</si>
  <si>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</si>
  <si>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</si>
  <si>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</si>
  <si>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</si>
  <si>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</si>
  <si>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</si>
  <si>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</si>
  <si>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</si>
  <si>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</si>
  <si>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</si>
  <si>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</si>
  <si>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</si>
  <si>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</si>
  <si>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</si>
  <si>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</si>
  <si>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</si>
  <si>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</si>
  <si>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</si>
  <si>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</si>
  <si>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</si>
  <si>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</si>
  <si>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</si>
  <si>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</si>
  <si>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</si>
  <si>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</si>
  <si>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</si>
  <si>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</si>
  <si>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</si>
  <si>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</si>
  <si>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</si>
  <si>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</si>
  <si>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</si>
  <si>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</si>
  <si>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</si>
  <si>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</si>
  <si>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</si>
  <si>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</si>
  <si>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</si>
  <si>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</si>
  <si>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</si>
  <si>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</si>
  <si>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</si>
  <si>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</si>
  <si>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</si>
  <si>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</si>
  <si>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</si>
  <si>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</si>
  <si>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</si>
  <si>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</si>
  <si>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</si>
  <si>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</si>
  <si>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</si>
  <si>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</si>
  <si>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</si>
  <si>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</si>
  <si>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</si>
  <si>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</si>
  <si>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</si>
  <si>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</si>
  <si>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</si>
  <si>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</si>
  <si>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</si>
  <si>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</si>
  <si>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</si>
  <si>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</si>
  <si>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</si>
  <si>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</si>
  <si>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</si>
  <si>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</si>
  <si>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</si>
  <si>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</si>
  <si>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</si>
  <si>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</si>
  <si>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</si>
  <si>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</si>
  <si>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</si>
  <si>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</si>
  <si>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</si>
  <si>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</si>
  <si>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</si>
  <si>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</si>
  <si>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</si>
  <si>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</si>
  <si>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</si>
  <si>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</si>
  <si>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</si>
  <si>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</si>
  <si>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</si>
  <si>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</si>
  <si>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</si>
  <si>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</si>
  <si>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</si>
  <si>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</si>
  <si>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</si>
  <si>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</si>
  <si>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</si>
  <si>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</si>
  <si>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</si>
  <si>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</si>
  <si>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</si>
  <si>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</si>
  <si>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</si>
  <si>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</si>
  <si>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</si>
  <si>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</si>
  <si>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</si>
  <si>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</si>
  <si>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</si>
  <si>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</si>
  <si>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</si>
  <si>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</si>
  <si>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</si>
  <si>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</si>
  <si>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</si>
  <si>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</si>
  <si>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</si>
  <si>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</si>
  <si>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</si>
  <si>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</si>
  <si>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</si>
  <si>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</si>
  <si>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</si>
  <si>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</si>
  <si>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</si>
  <si>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</si>
  <si>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</si>
  <si>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</si>
  <si>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</si>
  <si>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</si>
  <si>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</si>
  <si>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</si>
  <si>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</si>
  <si>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</si>
  <si>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</si>
  <si>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</si>
  <si>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</si>
  <si>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</si>
  <si>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</si>
  <si>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</si>
  <si>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</si>
  <si>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</si>
  <si>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</si>
  <si>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</si>
  <si>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</si>
  <si>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</si>
  <si>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</si>
  <si>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</si>
  <si>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</si>
  <si>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</si>
  <si>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</si>
  <si>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</si>
  <si>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</si>
  <si>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</si>
  <si>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</si>
  <si>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</si>
  <si>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</si>
  <si>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</si>
  <si>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</si>
  <si>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</si>
  <si>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</si>
  <si>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</si>
  <si>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</si>
  <si>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</si>
  <si>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</si>
  <si>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</si>
  <si>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</si>
  <si>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</si>
  <si>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</si>
  <si>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</si>
  <si>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</si>
  <si>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</si>
  <si>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</si>
  <si>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</si>
  <si>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</si>
  <si>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</si>
  <si>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</si>
  <si>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</si>
  <si>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</si>
  <si>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</si>
  <si>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</si>
  <si>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</si>
  <si>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</si>
  <si>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</si>
  <si>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</si>
  <si>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</si>
  <si>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</si>
  <si>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</si>
  <si>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</si>
  <si>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</si>
  <si>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</si>
  <si>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</si>
  <si>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</si>
  <si>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</si>
  <si>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</si>
  <si>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</si>
  <si>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</si>
  <si>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</si>
  <si>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</si>
  <si>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</si>
  <si>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</si>
  <si>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</si>
  <si>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</si>
  <si>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</si>
  <si>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</si>
  <si>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</si>
  <si>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</si>
  <si>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</si>
  <si>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</si>
  <si>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</si>
  <si>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</si>
  <si>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</si>
  <si>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</si>
  <si>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</si>
  <si>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</si>
  <si>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</si>
  <si>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</si>
  <si>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</si>
  <si>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</si>
  <si>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</si>
  <si>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</si>
  <si>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</si>
  <si>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</si>
  <si>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</si>
  <si>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</si>
  <si>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</si>
  <si>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</si>
  <si>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</si>
  <si>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</si>
  <si>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</si>
  <si>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</si>
  <si>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</si>
  <si>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</si>
  <si>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</si>
  <si>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</si>
  <si>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</si>
  <si>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</si>
  <si>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</si>
  <si>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</si>
  <si>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</si>
  <si>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</si>
  <si>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</si>
  <si>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</si>
  <si>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</si>
  <si>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</si>
  <si>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</si>
  <si>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</si>
  <si>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</si>
  <si>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</si>
  <si>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</si>
  <si>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</si>
  <si>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</si>
  <si>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</si>
  <si>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</si>
  <si>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</si>
  <si>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</si>
  <si>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</si>
  <si>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</si>
  <si>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</si>
  <si>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</si>
  <si>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</si>
  <si>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</si>
  <si>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</si>
  <si>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</si>
  <si>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</si>
  <si>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</si>
  <si>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</si>
  <si>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</si>
  <si>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</si>
  <si>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</si>
  <si>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</si>
  <si>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</si>
  <si>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</si>
  <si>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</si>
  <si>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</si>
  <si>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</si>
  <si>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</si>
  <si>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</si>
  <si>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</si>
  <si>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</si>
  <si>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</si>
  <si>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</si>
  <si>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</si>
  <si>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</si>
  <si>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</si>
  <si>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</si>
  <si>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</si>
  <si>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</si>
  <si>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</si>
  <si>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</si>
  <si>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</si>
  <si>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</si>
  <si>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</si>
  <si>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</si>
  <si>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</si>
  <si>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</si>
  <si>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</si>
  <si>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</si>
  <si>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</si>
  <si>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</si>
  <si>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</si>
  <si>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</si>
  <si>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</si>
  <si>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</si>
  <si>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</si>
  <si>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</si>
  <si>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</si>
  <si>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</si>
  <si>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</si>
  <si>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</si>
  <si>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</si>
  <si>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</si>
  <si>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</si>
  <si>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</si>
  <si>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</si>
  <si>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</si>
  <si>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</si>
  <si>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</si>
  <si>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</si>
  <si>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</si>
  <si>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</si>
  <si>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</si>
  <si>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</si>
  <si>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</si>
  <si>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</si>
  <si>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</si>
  <si>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</si>
  <si>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</si>
  <si>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</si>
  <si>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</si>
  <si>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</si>
  <si>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</si>
  <si>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</si>
  <si>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</si>
  <si>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</si>
  <si>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</si>
  <si>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</si>
  <si>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</si>
  <si>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</si>
  <si>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</si>
  <si>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</si>
  <si>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</si>
  <si>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</si>
  <si>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</si>
  <si>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</si>
  <si>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</si>
  <si>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</si>
  <si>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</si>
  <si>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</si>
  <si>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</si>
  <si>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</si>
  <si>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</si>
  <si>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</si>
  <si>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</si>
  <si>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</si>
  <si>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</si>
  <si>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</si>
  <si>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</si>
  <si>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</si>
  <si>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</si>
  <si>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</si>
  <si>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</si>
  <si>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</si>
  <si>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</si>
  <si>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</si>
  <si>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</si>
  <si>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</si>
  <si>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</si>
  <si>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</si>
  <si>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</si>
  <si>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</si>
  <si>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</si>
  <si>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</si>
  <si>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</si>
  <si>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</si>
  <si>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</si>
  <si>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</si>
  <si>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</si>
  <si>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</si>
  <si>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</si>
  <si>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</si>
  <si>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</si>
  <si>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</si>
  <si>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</si>
  <si>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</si>
  <si>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</si>
  <si>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</si>
  <si>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</si>
  <si>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</si>
  <si>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</si>
  <si>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</si>
  <si>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</si>
  <si>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</si>
  <si>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</si>
  <si>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</si>
  <si>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</si>
  <si>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</si>
  <si>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</si>
  <si>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</si>
  <si>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</si>
  <si>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</si>
  <si>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</si>
  <si>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</si>
  <si>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</si>
  <si>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</si>
  <si>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</si>
  <si>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</si>
  <si>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</si>
  <si>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</si>
  <si>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</si>
  <si>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</si>
  <si>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</si>
  <si>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</si>
  <si>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</si>
  <si>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</si>
  <si>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</si>
  <si>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</si>
  <si>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</si>
  <si>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</si>
  <si>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</si>
  <si>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</si>
  <si>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</si>
  <si>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</si>
  <si>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</si>
  <si>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</si>
  <si>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</si>
  <si>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</si>
  <si>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</si>
  <si>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</si>
  <si>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</si>
  <si>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</si>
  <si>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</si>
  <si>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</si>
  <si>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</si>
  <si>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</si>
  <si>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</si>
  <si>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</si>
  <si>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</si>
  <si>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</si>
  <si>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</si>
  <si>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</si>
  <si>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</si>
  <si>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</si>
  <si>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</si>
  <si>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</si>
  <si>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</si>
  <si>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</si>
  <si>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</si>
  <si>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</si>
  <si>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</si>
  <si>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</si>
  <si>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</si>
  <si>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</si>
  <si>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</si>
  <si>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</si>
  <si>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</si>
  <si>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</si>
  <si>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</si>
  <si>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</si>
  <si>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</si>
  <si>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</si>
  <si>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</si>
  <si>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</si>
  <si>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</si>
  <si>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</si>
  <si>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</si>
  <si>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</si>
  <si>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</si>
  <si>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</si>
  <si>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</si>
  <si>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</si>
  <si>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</si>
  <si>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</si>
  <si>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</si>
  <si>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</si>
  <si>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</si>
  <si>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</si>
  <si>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</si>
  <si>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</si>
  <si>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</si>
  <si>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</si>
  <si>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</si>
  <si>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</si>
  <si>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</si>
  <si>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</si>
  <si>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</si>
  <si>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</si>
  <si>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</si>
  <si>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</si>
  <si>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</si>
  <si>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</si>
  <si>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</si>
  <si>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</si>
  <si>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</si>
  <si>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</si>
  <si>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</si>
  <si>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</si>
  <si>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</si>
  <si>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</si>
  <si>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</si>
  <si>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</si>
  <si>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</si>
  <si>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</si>
  <si>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</si>
  <si>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</si>
  <si>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</si>
  <si>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</si>
  <si>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</si>
  <si>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</si>
  <si>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</si>
  <si>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</si>
  <si>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</si>
  <si>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</si>
  <si>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</si>
  <si>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</si>
  <si>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</si>
  <si>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</si>
  <si>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</si>
  <si>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</si>
  <si>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</si>
  <si>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</si>
  <si>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</si>
  <si>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</si>
  <si>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</si>
  <si>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</si>
  <si>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</si>
  <si>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</si>
  <si>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</si>
  <si>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</si>
  <si>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</si>
  <si>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</si>
  <si>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</si>
  <si>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</si>
  <si>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</si>
  <si>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</si>
  <si>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</si>
  <si>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</si>
  <si>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</si>
  <si>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</si>
  <si>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</si>
  <si>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</si>
  <si>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</si>
  <si>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</si>
  <si>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</si>
  <si>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</si>
  <si>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</si>
  <si>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</si>
  <si>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</si>
  <si>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</si>
  <si>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</si>
  <si>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</si>
  <si>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</si>
  <si>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</si>
  <si>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</si>
  <si>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</si>
  <si>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</si>
  <si>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</si>
  <si>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</si>
  <si>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</si>
  <si>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</si>
  <si>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</si>
  <si>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</si>
  <si>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</si>
  <si>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</si>
  <si>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</si>
  <si>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</si>
  <si>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</si>
  <si>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</si>
  <si>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</si>
  <si>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</si>
  <si>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</si>
  <si>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</si>
  <si>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</si>
  <si>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</si>
  <si>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</si>
  <si>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</si>
  <si>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</si>
  <si>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</si>
  <si>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</si>
  <si>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</si>
  <si>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</si>
  <si>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</si>
  <si>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</si>
  <si>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</si>
  <si>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</si>
  <si>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</si>
  <si>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</si>
  <si>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</si>
  <si>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</si>
  <si>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</si>
  <si>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</si>
  <si>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</si>
  <si>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</si>
  <si>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</si>
  <si>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</si>
  <si>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</si>
  <si>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</si>
  <si>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</si>
  <si>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</si>
  <si>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</si>
  <si>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</si>
  <si>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</si>
  <si>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</si>
  <si>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</si>
  <si>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</si>
  <si>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</si>
  <si>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</si>
  <si>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</si>
  <si>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</si>
  <si>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</si>
  <si>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</si>
  <si>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</si>
  <si>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</si>
  <si>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</si>
  <si>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</si>
  <si>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</si>
  <si>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</si>
  <si>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</si>
  <si>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</si>
  <si>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</si>
  <si>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</si>
  <si>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</si>
  <si>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</si>
  <si>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</si>
  <si>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</si>
  <si>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</si>
  <si>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</si>
  <si>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</si>
  <si>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</si>
  <si>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</si>
  <si>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</si>
  <si>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</si>
  <si>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</si>
  <si>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</si>
  <si>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</si>
  <si>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</si>
  <si>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</si>
  <si>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</si>
  <si>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</si>
  <si>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</si>
  <si>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</si>
  <si>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</si>
  <si>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</si>
  <si>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</si>
  <si>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</si>
  <si>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</si>
  <si>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</si>
  <si>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</si>
  <si>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</si>
  <si>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</si>
  <si>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</si>
  <si>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</si>
  <si>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</si>
  <si>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</si>
  <si>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</si>
  <si>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</si>
  <si>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</si>
  <si>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</si>
  <si>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</si>
  <si>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</si>
  <si>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</si>
  <si>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</si>
  <si>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</si>
  <si>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</si>
  <si>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</si>
  <si>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</si>
  <si>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</si>
  <si>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</si>
  <si>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</si>
  <si>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</si>
  <si>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</si>
  <si>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</si>
  <si>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</si>
  <si>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</si>
  <si>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</si>
  <si>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</si>
  <si>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</si>
  <si>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</si>
  <si>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</si>
  <si>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</si>
  <si>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</si>
  <si>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</si>
  <si>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</si>
  <si>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</si>
  <si>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</si>
  <si>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</si>
  <si>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</si>
  <si>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</si>
  <si>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</si>
  <si>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</si>
  <si>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</si>
  <si>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</si>
  <si>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</si>
  <si>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</si>
  <si>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</si>
  <si>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</si>
  <si>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</si>
  <si>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</si>
  <si>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</si>
  <si>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</si>
  <si>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</si>
  <si>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</si>
  <si>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</si>
  <si>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</si>
  <si>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</si>
  <si>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</si>
  <si>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</si>
  <si>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</si>
  <si>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</si>
  <si>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</si>
  <si>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</si>
  <si>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</si>
  <si>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</si>
  <si>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</si>
  <si>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</si>
  <si>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</si>
  <si>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</si>
  <si>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</si>
  <si>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</si>
  <si>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</si>
  <si>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</si>
  <si>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</si>
  <si>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</si>
  <si>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</si>
  <si>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</si>
  <si>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</si>
  <si>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</si>
  <si>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</si>
  <si>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</si>
  <si>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</si>
  <si>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</si>
  <si>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</si>
  <si>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</si>
  <si>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</si>
  <si>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</si>
  <si>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</si>
  <si>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</si>
  <si>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</si>
  <si>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</si>
  <si>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</si>
  <si>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</si>
  <si>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</si>
  <si>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</si>
  <si>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</si>
  <si>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</si>
  <si>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</si>
  <si>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</si>
  <si>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</si>
  <si>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</si>
  <si>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</si>
  <si>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</si>
  <si>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</si>
  <si>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</si>
  <si>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</si>
  <si>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</si>
  <si>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</si>
  <si>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</si>
  <si>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</si>
  <si>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</si>
  <si>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</si>
  <si>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</si>
  <si>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</si>
  <si>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</si>
  <si>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</si>
  <si>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</si>
  <si>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</si>
  <si>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</si>
  <si>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</si>
  <si>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</si>
  <si>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</si>
  <si>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</si>
  <si>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</si>
  <si>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</si>
  <si>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</si>
  <si>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</si>
  <si>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</si>
  <si>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</si>
  <si>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</si>
  <si>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</si>
  <si>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</si>
  <si>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</si>
  <si>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</si>
  <si>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</si>
  <si>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</si>
  <si>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</si>
  <si>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</si>
  <si>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</si>
  <si>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</si>
  <si>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</si>
  <si>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</si>
  <si>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</si>
  <si>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</si>
  <si>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</si>
  <si>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</si>
  <si>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</si>
  <si>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</si>
  <si>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</si>
  <si>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</si>
  <si>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</si>
  <si>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</si>
  <si>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</si>
  <si>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</si>
  <si>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</si>
  <si>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</si>
  <si>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</si>
  <si>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</si>
  <si>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</si>
  <si>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</si>
  <si>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</si>
  <si>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</si>
  <si>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</si>
  <si>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</si>
  <si>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</si>
  <si>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</si>
  <si>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</si>
  <si>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</si>
  <si>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</si>
  <si>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</si>
  <si>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</si>
  <si>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</si>
  <si>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</si>
  <si>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</si>
  <si>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</si>
  <si>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</si>
  <si>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</si>
  <si>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</si>
  <si>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</si>
  <si>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</si>
  <si>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</si>
  <si>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</si>
  <si>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</si>
  <si>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</si>
  <si>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</si>
  <si>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</si>
  <si>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</si>
  <si>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</si>
  <si>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</si>
  <si>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</si>
  <si>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</si>
  <si>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</si>
  <si>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</si>
  <si>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</si>
  <si>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</si>
  <si>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</si>
  <si>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</si>
  <si>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</si>
  <si>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</si>
  <si>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</si>
  <si>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</si>
  <si>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</si>
  <si>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</si>
  <si>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</si>
  <si>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</si>
  <si>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</si>
  <si>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</si>
  <si>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</si>
  <si>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</si>
  <si>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</si>
  <si>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</si>
  <si>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</si>
  <si>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</si>
  <si>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</si>
  <si>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</si>
  <si>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</si>
  <si>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</si>
  <si>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</si>
  <si>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</si>
  <si>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</si>
  <si>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</si>
  <si>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</si>
  <si>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</si>
  <si>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</si>
  <si>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</si>
  <si>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</si>
  <si>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</si>
  <si>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</si>
  <si>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</si>
  <si>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</si>
  <si>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</si>
  <si>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</si>
  <si>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</si>
  <si>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</si>
  <si>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</si>
  <si>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</si>
  <si>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</si>
  <si>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</si>
  <si>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</si>
  <si>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</si>
  <si>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</si>
  <si>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</si>
  <si>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</si>
  <si>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</si>
  <si>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</si>
  <si>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</si>
  <si>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</si>
  <si>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</si>
  <si>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</si>
  <si>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</si>
  <si>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</si>
  <si>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</si>
  <si>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</si>
  <si>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</si>
  <si>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</si>
  <si>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</si>
  <si>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</si>
  <si>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</si>
  <si>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</si>
  <si>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</si>
  <si>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</si>
  <si>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</si>
  <si>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</si>
  <si>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</si>
  <si>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</si>
  <si>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</si>
  <si>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</si>
  <si>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</si>
  <si>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</si>
  <si>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</si>
  <si>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</si>
  <si>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</si>
  <si>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</si>
  <si>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</si>
  <si>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</si>
  <si>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</si>
  <si>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</si>
  <si>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</si>
  <si>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</si>
  <si>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</si>
  <si>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</si>
  <si>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</si>
  <si>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</si>
  <si>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</si>
  <si>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</si>
  <si>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</si>
  <si>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</si>
  <si>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</si>
  <si>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</si>
  <si>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</si>
  <si>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</si>
  <si>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</si>
  <si>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</si>
  <si>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</si>
  <si>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</si>
  <si>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</si>
  <si>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</si>
  <si>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</si>
  <si>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</si>
  <si>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</si>
  <si>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</si>
  <si>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</si>
  <si>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</si>
  <si>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</si>
  <si>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</si>
  <si>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</si>
  <si>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</si>
  <si>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</si>
  <si>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</si>
  <si>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</si>
  <si>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</si>
  <si>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</si>
  <si>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</si>
  <si>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</si>
  <si>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</si>
  <si>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</si>
  <si>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</si>
  <si>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</si>
  <si>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</si>
  <si>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</si>
  <si>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</si>
  <si>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</si>
  <si>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</si>
  <si>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</si>
  <si>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</si>
  <si>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</si>
  <si>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</si>
  <si>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</si>
  <si>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</si>
  <si>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</si>
  <si>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</si>
  <si>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</si>
  <si>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</si>
  <si>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</si>
  <si>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</si>
  <si>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</si>
  <si>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</si>
  <si>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</si>
  <si>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</si>
  <si>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</si>
  <si>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</si>
  <si>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</si>
  <si>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</si>
  <si>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</si>
  <si>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</si>
  <si>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</si>
  <si>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</si>
  <si>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</si>
  <si>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</si>
  <si>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</si>
  <si>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</si>
  <si>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</si>
  <si>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</si>
  <si>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</si>
  <si>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</si>
  <si>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</si>
  <si>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</si>
  <si>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</si>
  <si>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</si>
  <si>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</si>
  <si>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</si>
  <si>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</si>
  <si>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</si>
  <si>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</si>
  <si>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</si>
  <si>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</si>
  <si>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</si>
  <si>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</si>
  <si>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</si>
  <si>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</si>
  <si>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</si>
  <si>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</si>
  <si>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</si>
  <si>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</si>
  <si>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</si>
  <si>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</si>
  <si>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</si>
  <si>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</si>
  <si>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</si>
  <si>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</si>
  <si>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</si>
  <si>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</si>
  <si>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</si>
  <si>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</si>
  <si>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</si>
  <si>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</si>
  <si>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</si>
  <si>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</si>
  <si>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</si>
  <si>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</si>
  <si>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</si>
  <si>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</si>
  <si>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</si>
  <si>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</si>
  <si>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</si>
  <si>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</si>
  <si>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</si>
  <si>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</si>
  <si>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</si>
  <si>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</si>
  <si>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</si>
  <si>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</si>
  <si>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</si>
  <si>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</si>
  <si>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</si>
  <si>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</si>
  <si>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</si>
  <si>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</si>
  <si>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</si>
  <si>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</si>
  <si>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</si>
  <si>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</si>
  <si>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</si>
  <si>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</si>
  <si>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</si>
  <si>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</si>
  <si>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</si>
  <si>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</si>
  <si>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</si>
  <si>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</si>
  <si>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</si>
  <si>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</si>
  <si>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</si>
  <si>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</si>
  <si>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</si>
  <si>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</si>
  <si>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</si>
  <si>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</si>
  <si>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</si>
  <si>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</si>
  <si>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</si>
  <si>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</si>
  <si>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</si>
  <si>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</si>
  <si>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</si>
  <si>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</si>
  <si>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</si>
  <si>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</si>
  <si>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</si>
  <si>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</si>
  <si>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</si>
  <si>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</si>
  <si>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</si>
  <si>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</si>
  <si>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</si>
  <si>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</si>
  <si>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</si>
  <si>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</si>
  <si>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</si>
  <si>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</si>
  <si>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</si>
  <si>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</si>
  <si>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</si>
  <si>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</si>
  <si>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</si>
  <si>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</si>
  <si>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</si>
  <si>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</si>
  <si>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</si>
  <si>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</si>
  <si>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</si>
  <si>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</si>
  <si>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</si>
  <si>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</si>
  <si>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</si>
  <si>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</si>
  <si>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</si>
  <si>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</si>
  <si>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</si>
  <si>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</si>
  <si>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</si>
  <si>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</si>
  <si>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</si>
  <si>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</si>
  <si>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</si>
  <si>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</si>
  <si>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</si>
  <si>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</si>
  <si>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</si>
  <si>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</si>
  <si>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</si>
  <si>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</si>
  <si>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</si>
  <si>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</si>
  <si>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</si>
  <si>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</si>
  <si>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</si>
  <si>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</si>
  <si>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</si>
  <si>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</si>
  <si>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</si>
  <si>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</si>
  <si>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</si>
  <si>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</si>
  <si>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</si>
  <si>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</si>
  <si>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</si>
  <si>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</si>
  <si>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</si>
  <si>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</si>
  <si>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</si>
  <si>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</si>
  <si>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</si>
  <si>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</si>
  <si>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</si>
  <si>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</si>
  <si>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</si>
  <si>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</si>
  <si>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</si>
  <si>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</si>
  <si>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</si>
  <si>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</si>
  <si>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</si>
  <si>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</si>
  <si>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</si>
  <si>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</si>
  <si>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</si>
  <si>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</si>
  <si>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</si>
  <si>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</si>
  <si>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</si>
  <si>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</si>
  <si>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</si>
  <si>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</si>
  <si>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</si>
  <si>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</si>
  <si>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</si>
  <si>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</si>
  <si>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</si>
  <si>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</si>
  <si>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</si>
  <si>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</si>
  <si>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</si>
  <si>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</si>
  <si>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</si>
  <si>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</si>
  <si>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</si>
  <si>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</si>
  <si>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</si>
  <si>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</si>
  <si>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</si>
  <si>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</si>
  <si>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</si>
  <si>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</si>
  <si>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</si>
  <si>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</si>
  <si>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</si>
  <si>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</si>
  <si>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</si>
  <si>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</si>
  <si>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</si>
  <si>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</si>
  <si>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</si>
  <si>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</si>
  <si>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</si>
  <si>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</si>
  <si>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</si>
  <si>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</si>
  <si>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</si>
  <si>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</si>
  <si>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</si>
  <si>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</si>
  <si>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</si>
  <si>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</si>
  <si>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</si>
  <si>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</si>
  <si>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</si>
  <si>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</si>
  <si>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</si>
  <si>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</si>
  <si>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</si>
  <si>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</si>
  <si>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</si>
  <si>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</si>
  <si>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</si>
  <si>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</si>
  <si>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</si>
  <si>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</si>
  <si>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</si>
  <si>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</si>
  <si>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</si>
  <si>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</si>
  <si>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</si>
  <si>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</si>
  <si>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</si>
  <si>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</si>
  <si>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</si>
  <si>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</si>
  <si>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</si>
  <si>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</si>
  <si>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</si>
  <si>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</si>
  <si>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</si>
  <si>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</si>
  <si>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</si>
  <si>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</si>
  <si>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</si>
  <si>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</si>
  <si>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</si>
  <si>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</si>
  <si>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</si>
  <si>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</si>
  <si>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</si>
  <si>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</si>
  <si>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</si>
  <si>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</si>
  <si>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</si>
  <si>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</si>
  <si>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</si>
  <si>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</si>
  <si>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</si>
  <si>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</si>
  <si>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</si>
  <si>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</si>
  <si>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</si>
  <si>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</si>
  <si>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</si>
  <si>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</si>
  <si>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</si>
  <si>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</si>
  <si>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</si>
  <si>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</si>
  <si>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</si>
  <si>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</si>
  <si>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</si>
  <si>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</si>
  <si>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</si>
  <si>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</si>
  <si>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</si>
  <si>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</si>
  <si>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</si>
  <si>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</si>
  <si>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</si>
  <si>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</si>
  <si>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</si>
  <si>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</si>
  <si>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</si>
  <si>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</si>
  <si>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</si>
  <si>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</si>
  <si>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</si>
  <si>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</si>
  <si>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</si>
  <si>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</si>
  <si>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</si>
  <si>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</si>
  <si>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</si>
  <si>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</si>
  <si>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</si>
  <si>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</si>
  <si>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</si>
  <si>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</si>
  <si>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</si>
  <si>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</si>
  <si>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</si>
  <si>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</si>
  <si>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</si>
  <si>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</si>
  <si>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</si>
  <si>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</si>
  <si>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</si>
  <si>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</si>
  <si>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</si>
  <si>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</si>
  <si>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</si>
  <si>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</si>
  <si>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</si>
  <si>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</si>
  <si>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</si>
  <si>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</si>
  <si>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</si>
  <si>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</si>
  <si>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</si>
  <si>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</si>
  <si>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</si>
  <si>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</si>
  <si>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</si>
  <si>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</si>
  <si>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</si>
  <si>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</si>
  <si>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</si>
  <si>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</si>
  <si>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</si>
  <si>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</si>
  <si>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</si>
  <si>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</si>
  <si>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</si>
  <si>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</si>
  <si>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</si>
  <si>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</si>
  <si>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</si>
  <si>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</si>
  <si>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</si>
  <si>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</si>
  <si>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</si>
  <si>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</si>
  <si>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</si>
  <si>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</si>
  <si>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</si>
  <si>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</si>
  <si>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</si>
  <si>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</si>
  <si>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</si>
  <si>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</si>
  <si>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</si>
  <si>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</si>
  <si>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</si>
  <si>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</si>
  <si>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</si>
  <si>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</si>
  <si>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</si>
  <si>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</si>
  <si>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</si>
  <si>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</si>
  <si>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</si>
  <si>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</si>
  <si>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</si>
  <si>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</si>
  <si>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</si>
  <si>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</si>
  <si>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</si>
  <si>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</si>
  <si>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</si>
  <si>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</si>
  <si>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</si>
  <si>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</si>
  <si>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</si>
  <si>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</si>
  <si>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</si>
  <si>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</si>
  <si>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</si>
  <si>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</si>
  <si>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</si>
  <si>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</si>
  <si>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</si>
  <si>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</si>
  <si>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</si>
  <si>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</si>
  <si>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</si>
  <si>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</si>
  <si>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</si>
  <si>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</si>
  <si>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</si>
  <si>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</si>
  <si>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</si>
  <si>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</si>
  <si>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</si>
  <si>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</si>
  <si>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</si>
  <si>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</si>
  <si>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</si>
  <si>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</si>
  <si>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</si>
  <si>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</si>
  <si>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</si>
  <si>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</si>
  <si>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</si>
  <si>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</si>
  <si>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</si>
  <si>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</si>
  <si>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</si>
  <si>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</si>
  <si>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</si>
  <si>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</si>
  <si>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</si>
  <si>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</si>
  <si>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</si>
  <si>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</si>
  <si>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</si>
  <si>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</si>
  <si>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</si>
  <si>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</si>
  <si>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</si>
  <si>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</si>
  <si>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</si>
  <si>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</si>
  <si>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</si>
  <si>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</si>
  <si>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</si>
  <si>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</si>
  <si>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</si>
  <si>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</si>
  <si>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</si>
  <si>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</si>
  <si>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</si>
  <si>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</si>
  <si>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</si>
  <si>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</si>
  <si>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</si>
  <si>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</si>
  <si>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</si>
  <si>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</si>
  <si>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</si>
  <si>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</si>
  <si>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</si>
  <si>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</si>
  <si>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</si>
  <si>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</si>
  <si>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</si>
  <si>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</si>
  <si>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</si>
  <si>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</si>
  <si>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</si>
  <si>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</si>
  <si>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</si>
  <si>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</si>
  <si>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</si>
  <si>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</si>
  <si>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</si>
  <si>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</si>
  <si>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</si>
  <si>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</si>
  <si>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</si>
  <si>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</si>
  <si>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</si>
  <si>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</si>
  <si>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</si>
  <si>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</si>
  <si>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</si>
  <si>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</si>
  <si>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</si>
  <si>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</si>
  <si>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</si>
  <si>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</si>
  <si>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</si>
  <si>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</si>
  <si>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</si>
  <si>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</si>
  <si>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</si>
  <si>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</si>
  <si>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</si>
  <si>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</si>
  <si>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</si>
  <si>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</si>
  <si>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</si>
  <si>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</si>
  <si>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</si>
  <si>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</si>
  <si>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</si>
  <si>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</si>
  <si>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</si>
  <si>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</si>
  <si>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</si>
  <si>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</si>
  <si>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</si>
  <si>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</si>
  <si>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</si>
  <si>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</si>
  <si>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</si>
  <si>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</si>
  <si>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</si>
  <si>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</si>
  <si>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</si>
  <si>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</si>
  <si>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</si>
  <si>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</si>
  <si>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</si>
  <si>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</si>
  <si>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</si>
  <si>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</si>
  <si>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</si>
  <si>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</si>
  <si>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</si>
  <si>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</si>
  <si>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</si>
  <si>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</si>
  <si>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</si>
  <si>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</si>
  <si>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</si>
  <si>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</si>
  <si>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</si>
  <si>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</si>
  <si>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</si>
  <si>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</si>
  <si>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</si>
  <si>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</si>
  <si>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</si>
  <si>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</si>
  <si>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</si>
  <si>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</si>
  <si>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</si>
  <si>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</si>
  <si>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</si>
  <si>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</si>
  <si>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</si>
  <si>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</si>
  <si>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</si>
  <si>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</si>
  <si>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</si>
  <si>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</si>
  <si>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</si>
  <si>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</si>
  <si>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</si>
  <si>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</si>
  <si>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</si>
  <si>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</si>
  <si>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</si>
  <si>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</si>
  <si>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</si>
  <si>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</si>
  <si>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</si>
  <si>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</si>
  <si>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</si>
  <si>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</si>
  <si>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</si>
  <si>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</si>
  <si>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</si>
  <si>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</si>
  <si>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</si>
  <si>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</si>
  <si>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</si>
  <si>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</si>
  <si>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</si>
  <si>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</si>
  <si>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</si>
  <si>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</si>
  <si>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</si>
  <si>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</si>
  <si>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</si>
  <si>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</si>
  <si>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</si>
  <si>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</si>
  <si>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</si>
  <si>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</si>
  <si>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</si>
  <si>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</si>
  <si>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</si>
  <si>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</si>
  <si>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</si>
  <si>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</si>
  <si>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</si>
  <si>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</si>
  <si>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</si>
  <si>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</si>
  <si>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</si>
  <si>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</si>
  <si>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</si>
  <si>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</si>
  <si>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</si>
  <si>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</si>
  <si>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</si>
  <si>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</si>
  <si>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</si>
  <si>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</si>
  <si>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</si>
  <si>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</si>
  <si>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</si>
  <si>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</si>
  <si>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</si>
  <si>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</si>
  <si>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</si>
  <si>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</si>
  <si>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</si>
  <si>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</si>
  <si>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</si>
  <si>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</si>
  <si>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</si>
  <si>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</si>
  <si>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</si>
  <si>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</si>
  <si>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</si>
  <si>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</si>
  <si>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</si>
  <si>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</si>
  <si>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</si>
  <si>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</si>
  <si>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</si>
  <si>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</si>
  <si>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</si>
  <si>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</si>
  <si>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</si>
  <si>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</si>
  <si>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</si>
  <si>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</si>
  <si>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</si>
  <si>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</si>
  <si>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</si>
  <si>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</si>
  <si>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</si>
  <si>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</si>
  <si>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</si>
  <si>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</si>
  <si>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</si>
  <si>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</si>
  <si>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</si>
  <si>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</si>
  <si>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</si>
  <si>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</si>
  <si>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</si>
  <si>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</si>
  <si>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</si>
  <si>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</si>
  <si>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</si>
  <si>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</si>
  <si>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</si>
  <si>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</si>
  <si>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</si>
  <si>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</si>
  <si>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</si>
  <si>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</si>
  <si>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</si>
  <si>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</si>
  <si>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</si>
  <si>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</si>
  <si>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</si>
  <si>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</si>
  <si>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</si>
  <si>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</si>
  <si>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</si>
  <si>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</si>
  <si>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</si>
  <si>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</si>
  <si>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</si>
  <si>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</si>
  <si>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</si>
  <si>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</si>
  <si>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</si>
  <si>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</si>
  <si>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</si>
  <si>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</si>
  <si>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</si>
  <si>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</si>
  <si>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</si>
  <si>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</si>
  <si>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</si>
  <si>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</si>
  <si>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</si>
  <si>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</si>
  <si>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</si>
  <si>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</si>
  <si>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</si>
  <si>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</si>
  <si>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</si>
  <si>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</si>
  <si>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</si>
  <si>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</si>
  <si>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</si>
  <si>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</si>
  <si>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</si>
  <si>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</si>
  <si>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</si>
  <si>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</si>
  <si>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</si>
  <si>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</si>
  <si>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</si>
  <si>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</si>
  <si>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</si>
  <si>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</si>
  <si>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</si>
  <si>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</si>
  <si>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</si>
  <si>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</si>
  <si>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</si>
  <si>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</si>
  <si>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</si>
  <si>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</si>
  <si>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</si>
  <si>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</si>
  <si>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</si>
  <si>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</si>
  <si>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</si>
  <si>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</si>
  <si>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</si>
  <si>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</si>
  <si>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</si>
  <si>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</si>
  <si>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</si>
  <si>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</si>
  <si>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</si>
  <si>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</si>
  <si>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</si>
  <si>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</si>
  <si>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</si>
  <si>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</si>
  <si>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</si>
  <si>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</si>
  <si>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</si>
  <si>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</si>
  <si>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</si>
  <si>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</si>
  <si>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</si>
  <si>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</si>
  <si>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</si>
  <si>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</si>
  <si>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</si>
  <si>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</si>
  <si>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</si>
  <si>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</si>
  <si>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</si>
  <si>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</si>
  <si>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</si>
  <si>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</si>
  <si>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</si>
  <si>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</si>
  <si>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</si>
  <si>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</si>
  <si>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</si>
  <si>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</si>
  <si>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</si>
  <si>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</si>
  <si>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</si>
  <si>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</si>
  <si>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</si>
  <si>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</si>
  <si>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</si>
  <si>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</si>
  <si>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</si>
  <si>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</si>
  <si>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</si>
  <si>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</si>
  <si>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</si>
  <si>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</si>
  <si>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</si>
  <si>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</si>
  <si>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</si>
  <si>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</si>
  <si>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</si>
  <si>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</si>
  <si>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</si>
  <si>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</si>
  <si>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</si>
  <si>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</si>
  <si>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</si>
  <si>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</si>
  <si>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</si>
  <si>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</si>
  <si>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</si>
  <si>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</si>
  <si>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</si>
  <si>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</si>
  <si>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</si>
  <si>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</si>
  <si>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</si>
  <si>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</si>
  <si>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</si>
  <si>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</si>
  <si>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</si>
  <si>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</si>
  <si>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</si>
  <si>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</si>
  <si>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</si>
  <si>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</si>
  <si>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</si>
  <si>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</si>
  <si>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</si>
  <si>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</si>
  <si>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</si>
  <si>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</si>
  <si>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</si>
  <si>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</si>
  <si>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</si>
  <si>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</si>
  <si>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</si>
  <si>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</si>
  <si>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</si>
  <si>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</si>
  <si>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</si>
  <si>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</si>
  <si>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</si>
  <si>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</si>
  <si>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</si>
  <si>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</si>
  <si>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</si>
  <si>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</si>
  <si>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</si>
  <si>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</si>
  <si>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</si>
  <si>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</si>
  <si>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</si>
  <si>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</si>
  <si>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</si>
  <si>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</si>
  <si>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</si>
  <si>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</si>
  <si>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</si>
  <si>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</si>
  <si>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</si>
  <si>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</si>
  <si>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</si>
  <si>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</si>
  <si>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</si>
  <si>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</si>
  <si>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</si>
  <si>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</si>
  <si>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</si>
  <si>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</si>
  <si>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</si>
  <si>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</si>
  <si>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</si>
  <si>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</si>
  <si>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</si>
  <si>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</si>
  <si>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</si>
  <si>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</si>
  <si>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</si>
  <si>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</si>
  <si>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</si>
  <si>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</si>
  <si>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</si>
  <si>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</si>
  <si>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</si>
  <si>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</si>
  <si>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</si>
  <si>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</si>
  <si>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</si>
  <si>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</si>
  <si>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</si>
  <si>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</si>
  <si>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</si>
  <si>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</si>
  <si>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</si>
  <si>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</si>
  <si>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</si>
  <si>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</si>
  <si>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</si>
  <si>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</si>
  <si>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</si>
  <si>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</si>
  <si>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</si>
  <si>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</si>
  <si>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</si>
  <si>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</si>
  <si>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</si>
  <si>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</si>
  <si>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</si>
  <si>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</si>
  <si>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</si>
  <si>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</si>
  <si>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</si>
  <si>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</si>
  <si>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</si>
  <si>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</si>
  <si>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</si>
  <si>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</si>
  <si>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</si>
  <si>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</si>
  <si>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</si>
  <si>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</si>
  <si>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</si>
  <si>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</si>
  <si>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</si>
  <si>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</si>
  <si>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</si>
  <si>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</si>
  <si>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</si>
  <si>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</si>
  <si>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</si>
  <si>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</si>
  <si>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</si>
  <si>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</si>
  <si>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</si>
  <si>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</si>
  <si>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</si>
  <si>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</si>
  <si>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</si>
  <si>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</si>
  <si>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</si>
  <si>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</si>
  <si>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</si>
  <si>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</si>
  <si>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</si>
  <si>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</si>
  <si>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</si>
  <si>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</si>
  <si>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</si>
  <si>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</si>
  <si>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</si>
  <si>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</si>
  <si>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</si>
  <si>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</si>
  <si>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</si>
  <si>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</si>
  <si>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</si>
  <si>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</si>
  <si>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</si>
  <si>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</si>
  <si>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</si>
  <si>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</si>
  <si>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</si>
  <si>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</si>
  <si>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</si>
  <si>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</si>
  <si>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</si>
  <si>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</si>
  <si>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</si>
  <si>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</si>
  <si>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</si>
  <si>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</si>
  <si>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</si>
  <si>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</si>
  <si>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</si>
  <si>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</si>
  <si>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</si>
  <si>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</si>
  <si>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</si>
  <si>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</si>
  <si>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</si>
  <si>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</si>
  <si>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</si>
  <si>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</si>
  <si>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</si>
  <si>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</si>
  <si>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</si>
  <si>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</si>
  <si>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</si>
  <si>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</si>
  <si>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</si>
  <si>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</si>
  <si>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</si>
  <si>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</si>
  <si>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</si>
  <si>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</si>
  <si>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</si>
  <si>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</si>
  <si>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</si>
  <si>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</si>
  <si>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</si>
  <si>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</si>
  <si>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</si>
  <si>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</si>
  <si>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</si>
  <si>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</si>
  <si>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</si>
  <si>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</si>
  <si>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</si>
  <si>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</si>
  <si>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</si>
  <si>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</si>
  <si>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</si>
  <si>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</si>
  <si>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</si>
  <si>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</si>
  <si>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</si>
  <si>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</si>
  <si>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</si>
  <si>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</si>
  <si>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</si>
  <si>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</si>
  <si>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</si>
  <si>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</si>
  <si>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</si>
  <si>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</si>
  <si>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</si>
  <si>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</si>
  <si>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</si>
  <si>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</si>
  <si>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</si>
  <si>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</si>
  <si>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</si>
  <si>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</si>
  <si>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</si>
  <si>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</si>
  <si>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</si>
  <si>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</si>
  <si>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</si>
  <si>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</si>
  <si>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</si>
  <si>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</si>
  <si>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</si>
  <si>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</si>
  <si>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</si>
  <si>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</si>
  <si>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</si>
  <si>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</si>
  <si>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</si>
  <si>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</si>
  <si>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</si>
  <si>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</si>
  <si>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</si>
  <si>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</si>
  <si>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</si>
  <si>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</si>
  <si>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</si>
  <si>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</si>
  <si>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</si>
  <si>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</si>
  <si>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</si>
  <si>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</si>
  <si>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</si>
  <si>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</si>
  <si>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</si>
  <si>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</si>
  <si>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</si>
  <si>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</si>
  <si>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</si>
  <si>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</si>
  <si>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</si>
  <si>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</si>
  <si>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</si>
  <si>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</si>
  <si>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</si>
  <si>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</si>
  <si>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</si>
  <si>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</si>
  <si>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</si>
  <si>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</si>
  <si>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</si>
  <si>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</si>
  <si>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</si>
  <si>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</si>
  <si>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</si>
  <si>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</si>
  <si>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</si>
  <si>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</si>
  <si>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</si>
  <si>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</si>
  <si>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</si>
  <si>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</si>
  <si>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</si>
  <si>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</si>
  <si>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</si>
  <si>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</si>
  <si>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</si>
  <si>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</si>
  <si>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</si>
  <si>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</si>
  <si>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</si>
  <si>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</si>
  <si>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</si>
  <si>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</si>
  <si>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</si>
  <si>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</si>
  <si>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</si>
  <si>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</si>
  <si>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</si>
  <si>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</si>
  <si>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</si>
  <si>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</si>
  <si>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</si>
  <si>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</si>
  <si>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</si>
  <si>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</si>
  <si>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</si>
  <si>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</si>
  <si>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</si>
  <si>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</si>
  <si>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</si>
  <si>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</si>
  <si>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</si>
  <si>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</si>
  <si>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</si>
  <si>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</si>
  <si>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</si>
  <si>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</si>
  <si>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</si>
  <si>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</si>
  <si>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</si>
  <si>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</si>
  <si>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</si>
  <si>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</si>
  <si>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</si>
  <si>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</si>
  <si>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</si>
  <si>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</si>
  <si>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</si>
  <si>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</si>
  <si>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</si>
  <si>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</si>
  <si>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</si>
  <si>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</si>
  <si>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</si>
  <si>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</si>
  <si>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</si>
  <si>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</si>
  <si>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</si>
  <si>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</si>
  <si>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</si>
  <si>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</si>
  <si>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</si>
  <si>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</si>
  <si>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</si>
  <si>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</si>
  <si>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</si>
  <si>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</si>
  <si>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</si>
  <si>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</si>
  <si>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</si>
  <si>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</si>
  <si>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</si>
  <si>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</si>
  <si>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</si>
  <si>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</si>
  <si>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</si>
  <si>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</si>
  <si>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</si>
  <si>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</si>
  <si>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</si>
  <si>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</si>
  <si>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</si>
  <si>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</si>
  <si>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</si>
  <si>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</si>
  <si>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</si>
  <si>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</si>
  <si>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</si>
  <si>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</si>
  <si>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</si>
  <si>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</si>
  <si>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</si>
  <si>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</si>
  <si>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</si>
  <si>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</si>
  <si>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</si>
  <si>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</si>
  <si>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</si>
  <si>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</si>
  <si>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</si>
  <si>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</si>
  <si>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</si>
  <si>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</si>
  <si>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</si>
  <si>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</si>
  <si>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</si>
  <si>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</si>
  <si>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</si>
  <si>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</si>
  <si>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</si>
  <si>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</si>
  <si>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</si>
  <si>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</si>
  <si>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</si>
  <si>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</si>
  <si>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</si>
  <si>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</si>
  <si>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</si>
  <si>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</si>
  <si>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</si>
  <si>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</si>
  <si>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</si>
  <si>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</si>
  <si>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</si>
  <si>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</si>
  <si>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</si>
  <si>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</si>
  <si>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</si>
  <si>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</si>
  <si>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</si>
  <si>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</si>
  <si>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</si>
  <si>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</si>
  <si>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</si>
  <si>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</si>
  <si>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</si>
  <si>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</si>
  <si>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</si>
  <si>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</si>
  <si>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</si>
  <si>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</si>
  <si>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</si>
  <si>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</si>
  <si>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</si>
  <si>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</si>
  <si>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</si>
  <si>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</si>
  <si>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</si>
  <si>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</si>
  <si>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</si>
  <si>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</si>
  <si>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</si>
  <si>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</si>
  <si>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</si>
  <si>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</si>
  <si>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</si>
  <si>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</si>
  <si>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</si>
  <si>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</si>
  <si>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</si>
  <si>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</si>
  <si>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</si>
  <si>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</si>
  <si>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</si>
  <si>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</si>
  <si>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</si>
  <si>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</si>
  <si>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</si>
  <si>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</si>
  <si>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</si>
  <si>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</si>
  <si>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</si>
  <si>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</si>
  <si>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</si>
  <si>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</si>
  <si>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</si>
  <si>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</si>
  <si>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</si>
  <si>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</si>
  <si>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</si>
  <si>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</si>
  <si>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</si>
  <si>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</si>
  <si>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</si>
  <si>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</si>
  <si>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</si>
  <si>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</si>
  <si>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</si>
  <si>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</si>
  <si>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</si>
  <si>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</si>
  <si>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</si>
  <si>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</si>
  <si>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</si>
  <si>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</si>
  <si>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</si>
  <si>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</si>
  <si>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</si>
  <si>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</si>
  <si>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</si>
  <si>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</si>
  <si>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</si>
  <si>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</si>
  <si>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</si>
  <si>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</si>
  <si>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</si>
  <si>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</si>
  <si>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</si>
  <si>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</si>
  <si>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</si>
  <si>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</si>
  <si>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</si>
  <si>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</si>
  <si>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</si>
  <si>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</si>
  <si>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</si>
  <si>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</si>
  <si>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</si>
  <si>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</si>
  <si>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</si>
  <si>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</si>
  <si>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</si>
  <si>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</si>
  <si>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</si>
  <si>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</si>
  <si>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</si>
  <si>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</si>
  <si>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</si>
  <si>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</si>
  <si>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</si>
  <si>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</si>
  <si>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</si>
  <si>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</si>
  <si>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</si>
  <si>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</si>
  <si>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</si>
  <si>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</si>
  <si>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</si>
  <si>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</si>
  <si>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</si>
  <si>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</si>
  <si>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</si>
  <si>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</si>
  <si>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</si>
  <si>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</si>
  <si>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</si>
  <si>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</si>
  <si>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</si>
  <si>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</si>
  <si>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</si>
  <si>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</si>
  <si>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</si>
  <si>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</si>
  <si>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</si>
  <si>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</si>
  <si>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</si>
  <si>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</si>
  <si>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</si>
  <si>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</si>
  <si>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</si>
  <si>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</si>
  <si>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</si>
  <si>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</si>
  <si>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</si>
  <si>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</si>
  <si>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</si>
  <si>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</si>
  <si>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</si>
  <si>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</si>
  <si>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</si>
  <si>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</si>
  <si>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</si>
  <si>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</si>
  <si>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</si>
  <si>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</si>
  <si>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</si>
  <si>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</si>
  <si>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</si>
  <si>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</si>
  <si>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</si>
  <si>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</si>
  <si>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</si>
  <si>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</si>
  <si>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</si>
  <si>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</si>
  <si>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</si>
  <si>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</si>
  <si>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</si>
  <si>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</si>
  <si>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</si>
  <si>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</si>
  <si>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</si>
  <si>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</si>
  <si>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</si>
  <si>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</si>
  <si>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</si>
  <si>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</si>
  <si>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</si>
  <si>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</si>
  <si>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</si>
  <si>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</si>
  <si>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</si>
  <si>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</si>
  <si>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</si>
  <si>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</si>
  <si>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</si>
  <si>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</si>
  <si>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</si>
  <si>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</si>
  <si>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</si>
  <si>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</si>
  <si>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</si>
  <si>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</si>
  <si>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</si>
  <si>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</si>
  <si>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</si>
  <si>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</si>
  <si>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</si>
  <si>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</si>
  <si>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</si>
  <si>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</si>
  <si>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</si>
  <si>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</si>
  <si>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</si>
  <si>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</si>
  <si>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</si>
  <si>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</si>
  <si>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</si>
  <si>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</si>
  <si>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</si>
  <si>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</si>
  <si>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</si>
  <si>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</si>
  <si>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</si>
  <si>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</si>
  <si>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</si>
  <si>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</si>
  <si>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</si>
  <si>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</si>
  <si>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</si>
  <si>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</si>
  <si>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</si>
  <si>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</si>
  <si>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</si>
  <si>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</si>
  <si>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</si>
  <si>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</si>
  <si>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</si>
  <si>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</si>
  <si>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</si>
  <si>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</si>
  <si>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</si>
  <si>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</si>
  <si>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</si>
  <si>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</si>
  <si>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</si>
  <si>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</si>
  <si>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</si>
  <si>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</si>
  <si>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</si>
  <si>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</si>
  <si>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</si>
  <si>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</si>
  <si>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</si>
  <si>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</si>
  <si>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</si>
  <si>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</si>
  <si>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</si>
  <si>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</si>
  <si>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</si>
  <si>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</si>
  <si>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</si>
  <si>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</si>
  <si>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</si>
  <si>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</si>
  <si>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</si>
  <si>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</si>
  <si>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</si>
  <si>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</si>
  <si>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</si>
  <si>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</si>
  <si>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</si>
  <si>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</si>
  <si>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</si>
  <si>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</si>
  <si>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</si>
  <si>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</si>
  <si>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</si>
  <si>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</si>
  <si>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</si>
  <si>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</si>
  <si>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</si>
  <si>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</si>
  <si>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</si>
  <si>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</si>
  <si>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</si>
  <si>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</si>
  <si>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</si>
  <si>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</si>
  <si>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</si>
  <si>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</si>
  <si>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</si>
  <si>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</si>
  <si>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</si>
  <si>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</si>
  <si>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</si>
  <si>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</si>
  <si>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</si>
  <si>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</si>
  <si>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</si>
  <si>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</si>
  <si>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</si>
  <si>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</si>
  <si>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</si>
  <si>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</si>
  <si>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</si>
  <si>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</si>
  <si>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</si>
  <si>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</si>
  <si>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</si>
  <si>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</si>
  <si>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</si>
  <si>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</si>
  <si>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</si>
  <si>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</si>
  <si>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</si>
  <si>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</si>
  <si>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</si>
  <si>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</si>
  <si>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</si>
  <si>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</si>
  <si>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</si>
  <si>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</si>
  <si>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</si>
  <si>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</si>
  <si>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</si>
  <si>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</si>
  <si>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</si>
  <si>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</si>
  <si>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</si>
  <si>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</si>
  <si>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</si>
  <si>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</si>
  <si>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</si>
  <si>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</si>
  <si>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</si>
  <si>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</si>
  <si>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</si>
  <si>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</si>
  <si>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</si>
  <si>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</si>
  <si>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</si>
  <si>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</si>
  <si>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</si>
  <si>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</si>
  <si>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</si>
  <si>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</si>
  <si>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</si>
  <si>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</si>
  <si>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</si>
  <si>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</si>
  <si>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</si>
  <si>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</si>
  <si>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</si>
  <si>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</si>
  <si>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</si>
  <si>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</si>
  <si>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</si>
  <si>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</si>
  <si>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</si>
  <si>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</si>
  <si>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</si>
  <si>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</si>
  <si>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</si>
  <si>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</si>
  <si>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</si>
  <si>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</si>
  <si>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</si>
  <si>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</si>
  <si>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</si>
  <si>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</si>
  <si>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</si>
  <si>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</si>
  <si>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</si>
  <si>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</si>
  <si>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</si>
  <si>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</si>
  <si>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</si>
  <si>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</si>
  <si>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</si>
  <si>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</si>
  <si>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</si>
  <si>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</si>
  <si>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</si>
  <si>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</si>
  <si>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</si>
  <si>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</si>
  <si>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</si>
  <si>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</si>
  <si>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</si>
  <si>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</si>
  <si>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</si>
  <si>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</si>
  <si>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</si>
  <si>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</si>
  <si>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</si>
  <si>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</si>
  <si>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</si>
  <si>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</si>
  <si>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</si>
  <si>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</si>
  <si>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</si>
  <si>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</si>
  <si>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</si>
  <si>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</si>
  <si>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</si>
  <si>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</si>
  <si>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</si>
  <si>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</si>
  <si>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</si>
  <si>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</si>
  <si>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</si>
  <si>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</si>
  <si>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</si>
  <si>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</si>
  <si>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</si>
  <si>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</si>
  <si>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</si>
  <si>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</si>
  <si>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</si>
  <si>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</si>
  <si>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</si>
  <si>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</si>
  <si>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</si>
  <si>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</si>
  <si>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</si>
  <si>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</si>
  <si>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</si>
  <si>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</si>
  <si>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</si>
  <si>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</si>
  <si>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</si>
  <si>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</si>
  <si>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</si>
  <si>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</si>
  <si>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</si>
  <si>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</si>
  <si>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</si>
  <si>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</si>
  <si>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</si>
  <si>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</si>
  <si>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</si>
  <si>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</si>
  <si>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</si>
  <si>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</si>
  <si>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</si>
  <si>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</si>
  <si>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</si>
  <si>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</si>
  <si>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</si>
  <si>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</si>
  <si>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</si>
  <si>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</si>
  <si>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</si>
  <si>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</si>
  <si>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</si>
  <si>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</si>
  <si>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</si>
  <si>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</si>
  <si>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</si>
  <si>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</si>
  <si>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</si>
  <si>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</si>
  <si>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</si>
  <si>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</si>
  <si>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</si>
  <si>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</si>
  <si>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</si>
  <si>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</si>
  <si>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</si>
  <si>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</si>
  <si>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</si>
  <si>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</si>
  <si>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</si>
  <si>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</si>
  <si>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</si>
  <si>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</si>
  <si>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</si>
  <si>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</si>
  <si>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</si>
  <si>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</si>
  <si>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</si>
  <si>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</si>
  <si>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</si>
  <si>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</si>
  <si>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</si>
  <si>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</si>
  <si>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</si>
  <si>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</si>
  <si>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</si>
  <si>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</si>
  <si>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</si>
  <si>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</si>
  <si>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</si>
  <si>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</si>
  <si>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</si>
  <si>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</si>
  <si>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</si>
  <si>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</si>
  <si>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</si>
  <si>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</si>
  <si>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</si>
  <si>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</si>
  <si>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</si>
  <si>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</si>
  <si>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</si>
  <si>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</si>
  <si>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</si>
  <si>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</si>
  <si>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</si>
  <si>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</si>
  <si>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</si>
  <si>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</si>
  <si>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</si>
  <si>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</si>
  <si>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</si>
  <si>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</si>
  <si>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</si>
  <si>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</si>
  <si>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</si>
  <si>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</si>
  <si>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</si>
  <si>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</si>
  <si>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</si>
  <si>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</si>
  <si>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</si>
  <si>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</si>
  <si>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</si>
  <si>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</si>
  <si>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</si>
  <si>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</si>
  <si>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</si>
  <si>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</si>
  <si>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</si>
  <si>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</si>
  <si>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</si>
  <si>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</si>
  <si>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</si>
  <si>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</si>
  <si>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</si>
  <si>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</si>
  <si>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</si>
  <si>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</si>
  <si>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</si>
  <si>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</si>
  <si>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</si>
  <si>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</si>
  <si>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</si>
  <si>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</si>
  <si>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</si>
  <si>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</si>
  <si>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</si>
  <si>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</si>
  <si>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</si>
  <si>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</si>
  <si>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</si>
  <si>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</si>
  <si>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</si>
  <si>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</si>
  <si>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</si>
  <si>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</si>
  <si>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</si>
  <si>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</si>
  <si>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</si>
  <si>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</si>
  <si>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</si>
  <si>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</si>
  <si>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</si>
  <si>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</si>
  <si>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</si>
  <si>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</si>
  <si>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</si>
  <si>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</si>
  <si>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</si>
  <si>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</si>
  <si>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</si>
  <si>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</si>
  <si>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</si>
  <si>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</si>
  <si>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</si>
  <si>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</si>
  <si>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</si>
  <si>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</si>
  <si>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</si>
  <si>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</si>
  <si>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</si>
  <si>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</si>
  <si>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</si>
  <si>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</si>
  <si>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</si>
  <si>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</si>
  <si>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</si>
  <si>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</si>
  <si>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</si>
  <si>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</si>
  <si>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</si>
  <si>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</si>
  <si>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</si>
  <si>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</si>
  <si>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</si>
  <si>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</si>
  <si>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</si>
  <si>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</si>
  <si>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</si>
  <si>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</si>
  <si>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</si>
  <si>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</si>
  <si>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</si>
  <si>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</si>
  <si>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</si>
  <si>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</si>
  <si>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</si>
  <si>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</si>
  <si>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</si>
  <si>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</si>
  <si>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</si>
  <si>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</si>
  <si>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</si>
  <si>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</si>
  <si>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</si>
  <si>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</si>
  <si>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</si>
  <si>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</si>
  <si>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</si>
  <si>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</si>
  <si>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</si>
  <si>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</si>
  <si>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</si>
  <si>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</si>
  <si>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</si>
  <si>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</si>
  <si>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</si>
  <si>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</si>
  <si>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</si>
  <si>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</si>
  <si>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</si>
  <si>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</si>
  <si>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</si>
  <si>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</si>
  <si>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</si>
  <si>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</si>
  <si>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</si>
  <si>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</si>
  <si>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</si>
  <si>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</si>
  <si>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</si>
  <si>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</si>
  <si>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</si>
  <si>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</si>
  <si>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</si>
  <si>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</si>
  <si>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</si>
  <si>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</si>
  <si>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</si>
  <si>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</si>
  <si>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</si>
  <si>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</si>
  <si>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</si>
  <si>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</si>
  <si>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</si>
  <si>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</si>
  <si>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</si>
  <si>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</si>
  <si>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</si>
  <si>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</si>
  <si>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</si>
  <si>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</si>
  <si>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</si>
  <si>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</si>
  <si>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</si>
  <si>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</si>
  <si>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</si>
  <si>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</si>
  <si>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</si>
  <si>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</si>
  <si>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</si>
  <si>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</si>
  <si>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</si>
  <si>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</si>
  <si>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</si>
  <si>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</si>
  <si>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</si>
  <si>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</si>
  <si>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</si>
  <si>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</si>
  <si>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</si>
  <si>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</si>
  <si>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</si>
  <si>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</si>
  <si>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</si>
  <si>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</si>
  <si>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</si>
  <si>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</si>
  <si>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</si>
  <si>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</si>
  <si>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</si>
  <si>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</si>
  <si>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</si>
  <si>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</si>
  <si>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</si>
  <si>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</si>
  <si>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</si>
  <si>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</si>
  <si>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</si>
  <si>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</si>
  <si>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</si>
  <si>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</si>
  <si>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</si>
  <si>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</si>
  <si>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</si>
  <si>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</si>
  <si>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</si>
  <si>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</si>
  <si>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</si>
  <si>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</si>
  <si>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</si>
  <si>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</si>
  <si>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</si>
  <si>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</si>
  <si>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</si>
  <si>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</si>
  <si>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</si>
  <si>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</si>
  <si>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</si>
  <si>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</si>
  <si>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</si>
  <si>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</si>
  <si>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</si>
  <si>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</si>
  <si>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</si>
  <si>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</si>
  <si>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</si>
  <si>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</si>
  <si>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</si>
  <si>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</si>
  <si>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</si>
  <si>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</si>
  <si>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</si>
  <si>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</si>
  <si>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</si>
  <si>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</si>
  <si>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</si>
  <si>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</si>
  <si>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</si>
  <si>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</si>
  <si>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</si>
  <si>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</si>
  <si>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</si>
  <si>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</si>
  <si>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</si>
  <si>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</si>
  <si>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</si>
  <si>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</si>
  <si>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</si>
  <si>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</si>
  <si>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</si>
  <si>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</si>
  <si>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</si>
  <si>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</si>
  <si>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</si>
  <si>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</si>
  <si>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</si>
  <si>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</si>
  <si>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</si>
  <si>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</si>
  <si>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</si>
  <si>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</si>
  <si>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</si>
  <si>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</si>
  <si>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</si>
  <si>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</si>
  <si>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</si>
  <si>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</si>
  <si>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</si>
  <si>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</si>
  <si>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</si>
  <si>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</si>
  <si>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</si>
  <si>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</si>
  <si>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</si>
  <si>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</si>
  <si>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</si>
  <si>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</si>
  <si>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</si>
  <si>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</si>
  <si>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</si>
  <si>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</si>
  <si>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</si>
  <si>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</si>
  <si>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</si>
  <si>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</si>
  <si>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</si>
  <si>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</si>
  <si>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</si>
  <si>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</si>
  <si>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</si>
  <si>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</si>
  <si>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</si>
  <si>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</si>
  <si>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</si>
  <si>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</si>
  <si>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</si>
  <si>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</si>
  <si>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</si>
  <si>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</si>
  <si>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</si>
  <si>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</si>
  <si>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</si>
  <si>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</si>
  <si>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</si>
  <si>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</si>
  <si>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</si>
  <si>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</si>
  <si>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</si>
  <si>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</si>
  <si>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</si>
  <si>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</si>
  <si>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</si>
  <si>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</si>
  <si>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</si>
  <si>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</si>
  <si>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</si>
  <si>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</si>
  <si>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</si>
  <si>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</si>
  <si>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</si>
  <si>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</si>
  <si>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</si>
  <si>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</si>
  <si>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</si>
  <si>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</si>
  <si>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</si>
  <si>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</si>
  <si>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</si>
  <si>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</si>
  <si>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</si>
  <si>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</si>
  <si>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</si>
  <si>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</si>
  <si>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</si>
  <si>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</si>
  <si>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</si>
  <si>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</si>
  <si>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</si>
  <si>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</si>
  <si>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</si>
  <si>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</si>
  <si>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</si>
  <si>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</si>
  <si>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</si>
  <si>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</si>
  <si>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</si>
  <si>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</si>
  <si>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</si>
  <si>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</si>
  <si>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</si>
  <si>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</si>
  <si>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</si>
  <si>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</si>
  <si>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</si>
  <si>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</si>
  <si>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</si>
  <si>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</si>
  <si>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</si>
  <si>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</si>
  <si>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</si>
  <si>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</si>
  <si>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</si>
  <si>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</si>
  <si>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</si>
  <si>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</si>
  <si>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</si>
  <si>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</si>
  <si>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</si>
  <si>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</si>
  <si>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</si>
  <si>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</si>
  <si>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</si>
  <si>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</si>
  <si>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</si>
  <si>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</si>
  <si>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</si>
  <si>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</si>
  <si>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</si>
  <si>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</si>
  <si>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</si>
  <si>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</si>
  <si>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</si>
  <si>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</si>
  <si>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</si>
  <si>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</si>
  <si>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</si>
  <si>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</si>
  <si>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</si>
  <si>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</si>
  <si>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</si>
  <si>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</si>
  <si>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</si>
  <si>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</si>
  <si>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</si>
  <si>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</si>
  <si>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</si>
  <si>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</si>
  <si>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</si>
  <si>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</si>
  <si>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</si>
  <si>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</si>
  <si>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</si>
  <si>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</si>
  <si>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</si>
  <si>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</si>
  <si>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</si>
  <si>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</si>
  <si>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</si>
  <si>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</si>
  <si>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</si>
  <si>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</si>
  <si>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</si>
  <si>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</si>
  <si>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</si>
  <si>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</si>
  <si>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</si>
  <si>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</si>
  <si>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</si>
  <si>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</si>
  <si>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</si>
  <si>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</si>
  <si>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</si>
  <si>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</si>
  <si>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</si>
  <si>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</si>
  <si>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</si>
  <si>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</si>
  <si>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</si>
  <si>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</si>
  <si>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</si>
  <si>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</si>
  <si>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</si>
  <si>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</si>
  <si>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</si>
  <si>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</si>
  <si>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</si>
  <si>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</si>
  <si>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</si>
  <si>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</si>
  <si>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</si>
  <si>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</si>
  <si>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</si>
  <si>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</si>
  <si>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</si>
  <si>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</si>
  <si>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</si>
  <si>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</si>
  <si>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</si>
  <si>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</si>
  <si>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</si>
  <si>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</si>
  <si>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</si>
  <si>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</si>
  <si>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</si>
  <si>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</si>
  <si>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</si>
  <si>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</si>
  <si>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</si>
  <si>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</si>
  <si>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</si>
  <si>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</si>
  <si>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</si>
  <si>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</si>
  <si>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</si>
  <si>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</si>
  <si>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</si>
  <si>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</si>
  <si>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</si>
  <si>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</si>
  <si>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</si>
  <si>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</si>
  <si>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</si>
  <si>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</si>
  <si>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</si>
  <si>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</si>
  <si>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</si>
  <si>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</si>
  <si>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</si>
  <si>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</si>
  <si>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</si>
  <si>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</si>
  <si>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</si>
  <si>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</si>
  <si>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</si>
  <si>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</si>
  <si>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</si>
  <si>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</si>
  <si>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</si>
  <si>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</si>
  <si>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</si>
  <si>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</si>
  <si>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</si>
  <si>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</si>
  <si>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</si>
  <si>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</si>
  <si>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</si>
  <si>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</si>
  <si>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</si>
  <si>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</si>
  <si>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</si>
  <si>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</si>
  <si>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</si>
  <si>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</si>
  <si>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</si>
  <si>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</si>
  <si>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</si>
  <si>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</si>
  <si>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</si>
  <si>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</si>
  <si>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</si>
  <si>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</si>
  <si>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</si>
  <si>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</si>
  <si>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</si>
  <si>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</si>
  <si>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</si>
  <si>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</si>
  <si>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</si>
  <si>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</si>
  <si>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</si>
  <si>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</si>
  <si>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</si>
  <si>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</si>
  <si>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</si>
  <si>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</si>
  <si>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</si>
  <si>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</si>
  <si>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</si>
  <si>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</si>
  <si>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</si>
  <si>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</si>
  <si>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</si>
  <si>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</si>
  <si>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</si>
  <si>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</si>
  <si>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</si>
  <si>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</si>
  <si>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</si>
  <si>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</si>
  <si>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</si>
  <si>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</si>
  <si>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</si>
  <si>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</si>
  <si>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</si>
  <si>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</si>
  <si>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</si>
  <si>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</si>
  <si>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</si>
  <si>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</si>
  <si>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</si>
  <si>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</si>
  <si>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</si>
  <si>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</si>
  <si>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</si>
  <si>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</si>
  <si>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</si>
  <si>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</si>
  <si>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</si>
  <si>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</si>
  <si>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</si>
  <si>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</si>
  <si>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</si>
  <si>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</si>
  <si>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</si>
  <si>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</si>
  <si>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</si>
  <si>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</si>
  <si>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</si>
  <si>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</si>
  <si>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</si>
  <si>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</si>
  <si>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</si>
  <si>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</si>
  <si>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</si>
  <si>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</si>
  <si>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</si>
  <si>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</si>
  <si>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</si>
  <si>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</si>
  <si>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</si>
  <si>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</si>
  <si>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</si>
  <si>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</si>
  <si>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</si>
  <si>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</si>
  <si>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</si>
  <si>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</si>
  <si>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</si>
  <si>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</si>
  <si>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</si>
  <si>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</si>
  <si>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</si>
  <si>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</si>
  <si>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</si>
  <si>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</si>
  <si>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</si>
  <si>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</si>
  <si>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</si>
  <si>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</si>
  <si>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</si>
  <si>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</si>
  <si>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</si>
  <si>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</si>
  <si>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</si>
  <si>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</si>
  <si>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</si>
  <si>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</si>
  <si>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</si>
  <si>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</si>
  <si>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</si>
  <si>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</si>
  <si>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</si>
  <si>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</si>
  <si>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</si>
  <si>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</si>
  <si>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</si>
  <si>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</si>
  <si>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</si>
  <si>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</si>
  <si>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</si>
  <si>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</si>
  <si>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</si>
  <si>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</si>
  <si>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</si>
  <si>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</si>
  <si>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</si>
  <si>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</si>
  <si>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</si>
  <si>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</si>
  <si>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</si>
  <si>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</si>
  <si>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</si>
  <si>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</si>
  <si>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</si>
  <si>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</si>
  <si>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</si>
  <si>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</si>
  <si>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</si>
  <si>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</si>
  <si>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</si>
  <si>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</si>
  <si>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</si>
  <si>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</si>
  <si>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</si>
  <si>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</si>
  <si>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</si>
  <si>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</si>
  <si>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</si>
  <si>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</si>
  <si>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</si>
  <si>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</si>
  <si>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</si>
  <si>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</si>
  <si>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</si>
  <si>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</si>
  <si>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</si>
  <si>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</si>
  <si>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</si>
  <si>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</si>
  <si>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</si>
  <si>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</si>
  <si>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</si>
  <si>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</si>
  <si>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</si>
  <si>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</si>
  <si>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</si>
  <si>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</si>
  <si>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</si>
  <si>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</si>
  <si>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</si>
  <si>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</si>
  <si>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</si>
  <si>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</si>
  <si>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</si>
  <si>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</si>
  <si>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</si>
  <si>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</si>
  <si>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</si>
  <si>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</si>
  <si>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</si>
  <si>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</si>
  <si>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</si>
  <si>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</si>
  <si>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</si>
  <si>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</si>
  <si>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</si>
  <si>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</si>
  <si>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</si>
  <si>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</si>
  <si>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</si>
  <si>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</si>
  <si>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</si>
  <si>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</si>
  <si>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</si>
  <si>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</si>
  <si>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</si>
  <si>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</si>
  <si>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</si>
  <si>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</si>
  <si>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</si>
  <si>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</si>
  <si>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</si>
  <si>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</si>
  <si>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</si>
  <si>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</si>
  <si>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</si>
  <si>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</si>
  <si>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</si>
  <si>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</si>
  <si>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</si>
  <si>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</si>
  <si>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</si>
  <si>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</si>
  <si>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</si>
  <si>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</si>
  <si>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</si>
  <si>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</si>
  <si>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</si>
  <si>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</si>
  <si>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</si>
  <si>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</si>
  <si>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</si>
  <si>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</si>
  <si>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</si>
  <si>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</si>
  <si>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</si>
  <si>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</si>
  <si>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</si>
  <si>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</si>
  <si>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</si>
  <si>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</si>
  <si>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</si>
  <si>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</si>
  <si>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</si>
  <si>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</si>
  <si>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</si>
  <si>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</si>
  <si>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</si>
  <si>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</si>
  <si>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</si>
  <si>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</si>
  <si>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</si>
  <si>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</si>
  <si>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</si>
  <si>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</si>
  <si>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</si>
  <si>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</si>
  <si>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</si>
  <si>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</si>
  <si>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</si>
  <si>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</si>
  <si>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</si>
  <si>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</si>
  <si>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</si>
  <si>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</si>
  <si>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</si>
  <si>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</si>
  <si>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</si>
  <si>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</si>
  <si>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</si>
  <si>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</si>
  <si>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</si>
  <si>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</si>
  <si>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</si>
  <si>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</si>
  <si>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</si>
  <si>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</si>
  <si>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</si>
  <si>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</si>
  <si>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</si>
  <si>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</si>
  <si>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</si>
  <si>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</si>
  <si>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</si>
  <si>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</si>
  <si>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</si>
  <si>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</si>
  <si>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</si>
  <si>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</si>
  <si>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</si>
  <si>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</si>
  <si>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</si>
  <si>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</si>
  <si>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</si>
  <si>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</si>
  <si>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</si>
  <si>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</si>
  <si>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</si>
  <si>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</si>
  <si>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</si>
  <si>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</si>
  <si>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</si>
  <si>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</si>
  <si>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</si>
  <si>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</si>
  <si>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</si>
  <si>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</si>
  <si>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</si>
  <si>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</si>
  <si>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</si>
  <si>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</si>
  <si>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</si>
  <si>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</si>
  <si>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</si>
  <si>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</si>
  <si>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</si>
  <si>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</si>
  <si>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</si>
  <si>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</si>
  <si>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</si>
  <si>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</si>
  <si>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</si>
  <si>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</si>
  <si>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</si>
  <si>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</si>
  <si>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</si>
  <si>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</si>
  <si>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</si>
  <si>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</si>
  <si>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</si>
  <si>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</si>
  <si>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</si>
  <si>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</si>
  <si>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</si>
  <si>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</si>
  <si>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</si>
  <si>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</si>
  <si>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</si>
  <si>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</si>
  <si>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</si>
  <si>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</si>
  <si>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</si>
  <si>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</si>
  <si>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</si>
  <si>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</si>
  <si>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</si>
  <si>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</si>
  <si>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</si>
  <si>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</si>
  <si>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</si>
  <si>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</si>
  <si>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</si>
  <si>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</si>
  <si>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</si>
  <si>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</si>
  <si>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</si>
  <si>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</si>
  <si>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</si>
  <si>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</si>
  <si>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</si>
  <si>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</si>
  <si>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</si>
  <si>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</si>
  <si>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</si>
  <si>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</si>
  <si>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</si>
  <si>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</si>
  <si>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</si>
  <si>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</si>
  <si>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</si>
  <si>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</si>
  <si>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</si>
  <si>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</si>
  <si>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</si>
  <si>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</si>
  <si>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</si>
  <si>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</si>
  <si>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</si>
  <si>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</si>
  <si>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</si>
  <si>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</si>
  <si>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</si>
  <si>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</si>
  <si>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</si>
  <si>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</si>
  <si>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</si>
  <si>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</si>
  <si>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</si>
  <si>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</si>
  <si>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</si>
  <si>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</si>
  <si>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</si>
  <si>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</si>
  <si>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</si>
  <si>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</si>
  <si>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</si>
  <si>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</si>
  <si>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</si>
  <si>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</si>
  <si>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</si>
  <si>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</si>
  <si>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</si>
  <si>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</si>
  <si>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</si>
  <si>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</si>
  <si>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</si>
  <si>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</si>
  <si>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</si>
  <si>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</si>
  <si>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</si>
  <si>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</si>
  <si>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</si>
  <si>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</si>
  <si>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</si>
  <si>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</si>
  <si>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</si>
  <si>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</si>
  <si>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</si>
  <si>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</si>
  <si>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</si>
  <si>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</si>
  <si>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</si>
  <si>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</si>
  <si>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</si>
  <si>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</si>
  <si>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</si>
  <si>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</si>
  <si>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</si>
  <si>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</si>
  <si>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</si>
  <si>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</si>
  <si>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</si>
  <si>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</si>
  <si>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</si>
  <si>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</si>
  <si>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</si>
  <si>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</si>
  <si>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</si>
  <si>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</si>
  <si>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</si>
  <si>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</si>
  <si>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</si>
  <si>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</si>
  <si>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</si>
  <si>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</si>
  <si>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</si>
  <si>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</si>
  <si>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</si>
  <si>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</si>
  <si>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</si>
  <si>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</si>
  <si>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</si>
  <si>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</si>
  <si>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</si>
  <si>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</si>
  <si>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</si>
  <si>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</si>
  <si>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</si>
  <si>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</si>
  <si>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</si>
  <si>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</si>
  <si>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</si>
  <si>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</si>
  <si>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</si>
  <si>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</si>
  <si>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</si>
  <si>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</si>
  <si>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</si>
  <si>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</si>
  <si>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</si>
  <si>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</si>
  <si>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</si>
  <si>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</si>
  <si>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</si>
  <si>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</si>
  <si>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</si>
  <si>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</si>
  <si>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</si>
  <si>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</si>
  <si>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</si>
  <si>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</si>
  <si>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</si>
  <si>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</si>
  <si>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</si>
  <si>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</si>
  <si>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</si>
  <si>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</si>
  <si>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</si>
  <si>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</si>
  <si>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</si>
  <si>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</si>
  <si>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</si>
  <si>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</si>
  <si>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</si>
  <si>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</si>
  <si>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</si>
  <si>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</si>
  <si>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</si>
  <si>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</si>
  <si>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</si>
  <si>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</si>
  <si>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</si>
  <si>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</si>
  <si>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</si>
  <si>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</si>
  <si>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</si>
  <si>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</si>
  <si>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</si>
  <si>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</si>
  <si>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</si>
  <si>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</si>
  <si>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</si>
  <si>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</si>
  <si>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</si>
  <si>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</si>
  <si>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</si>
  <si>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</si>
  <si>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</si>
  <si>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</si>
  <si>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</si>
  <si>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</si>
  <si>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</si>
  <si>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</si>
  <si>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</si>
  <si>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</si>
  <si>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</si>
  <si>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</si>
  <si>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</si>
  <si>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</si>
  <si>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</si>
  <si>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</si>
  <si>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</si>
  <si>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</si>
  <si>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</si>
  <si>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</si>
  <si>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</si>
  <si>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</si>
  <si>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</si>
  <si>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</si>
  <si>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</si>
  <si>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</si>
  <si>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</si>
  <si>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</si>
  <si>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</si>
  <si>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</si>
  <si>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</si>
  <si>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</si>
  <si>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</si>
  <si>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</si>
  <si>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</si>
  <si>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</si>
  <si>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</si>
  <si>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</si>
  <si>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</si>
  <si>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</si>
  <si>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</si>
  <si>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</si>
  <si>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</si>
  <si>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</si>
  <si>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</si>
  <si>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</si>
  <si>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</si>
  <si>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</si>
  <si>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</si>
  <si>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</si>
  <si>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</si>
  <si>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</si>
  <si>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</si>
  <si>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</si>
  <si>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</si>
  <si>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</si>
  <si>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</si>
  <si>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</si>
  <si>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</si>
  <si>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</si>
  <si>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</si>
  <si>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</si>
  <si>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</si>
  <si>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</si>
  <si>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</si>
  <si>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</si>
  <si>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</si>
  <si>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</si>
  <si>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</si>
  <si>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</si>
  <si>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</si>
  <si>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</si>
  <si>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</si>
  <si>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</si>
  <si>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</si>
  <si>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</si>
  <si>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</si>
  <si>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</si>
  <si>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</si>
  <si>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</si>
  <si>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</si>
  <si>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</si>
  <si>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</si>
  <si>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</si>
  <si>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</si>
  <si>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</si>
  <si>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</si>
  <si>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</si>
  <si>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</si>
  <si>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</si>
  <si>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</si>
  <si>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</si>
  <si>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</si>
  <si>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</si>
  <si>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</si>
  <si>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</si>
  <si>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</si>
  <si>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</si>
  <si>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</si>
  <si>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</si>
  <si>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</si>
  <si>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</si>
  <si>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</si>
  <si>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</si>
  <si>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</si>
  <si>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</si>
  <si>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</si>
  <si>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</si>
  <si>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</si>
  <si>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</si>
  <si>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</si>
  <si>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</si>
  <si>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</si>
  <si>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</si>
  <si>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</si>
  <si>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</si>
  <si>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</si>
  <si>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</si>
  <si>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</si>
  <si>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</si>
  <si>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</si>
  <si>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</si>
  <si>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</si>
  <si>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</si>
  <si>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</si>
  <si>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</si>
  <si>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</si>
  <si>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</si>
  <si>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</si>
  <si>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</si>
  <si>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</si>
  <si>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</si>
  <si>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</si>
  <si>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</si>
  <si>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</si>
  <si>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</si>
  <si>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</si>
  <si>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</si>
  <si>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</si>
  <si>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</si>
  <si>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</si>
  <si>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</si>
  <si>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</si>
  <si>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</si>
  <si>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</si>
  <si>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</si>
  <si>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</si>
  <si>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</si>
  <si>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</si>
  <si>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</si>
  <si>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</si>
  <si>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</si>
  <si>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</si>
  <si>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</si>
  <si>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</si>
  <si>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</si>
  <si>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</si>
  <si>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</si>
  <si>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</si>
  <si>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</si>
  <si>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</si>
  <si>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</si>
  <si>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</si>
  <si>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</si>
  <si>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</si>
  <si>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</si>
  <si>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</si>
  <si>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</si>
  <si>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</si>
  <si>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</si>
  <si>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</si>
  <si>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</si>
  <si>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</si>
  <si>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</si>
  <si>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</si>
  <si>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</si>
  <si>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</si>
  <si>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</si>
  <si>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</si>
  <si>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</si>
  <si>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</si>
  <si>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</si>
  <si>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</si>
  <si>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</si>
  <si>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</si>
  <si>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</si>
  <si>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</si>
  <si>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</si>
  <si>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</si>
  <si>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</si>
  <si>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</si>
  <si>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</si>
  <si>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</si>
  <si>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</si>
  <si>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</si>
  <si>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</si>
  <si>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</si>
  <si>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</si>
  <si>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</si>
  <si>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</si>
  <si>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</si>
  <si>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</si>
  <si>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</si>
  <si>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</si>
  <si>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</si>
  <si>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</si>
  <si>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</si>
  <si>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</si>
  <si>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</si>
  <si>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</si>
  <si>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</si>
  <si>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</si>
  <si>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</si>
  <si>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</si>
  <si>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</si>
  <si>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</si>
  <si>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</si>
  <si>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</si>
  <si>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</si>
  <si>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</si>
  <si>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</si>
  <si>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</si>
  <si>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</si>
  <si>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</si>
  <si>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</si>
  <si>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</si>
  <si>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</si>
  <si>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</si>
  <si>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</si>
  <si>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</si>
  <si>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</si>
  <si>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</si>
  <si>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</si>
  <si>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</si>
  <si>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</si>
  <si>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</si>
  <si>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</si>
  <si>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</si>
  <si>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</si>
  <si>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</si>
  <si>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</si>
  <si>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</si>
  <si>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</si>
  <si>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</si>
  <si>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</si>
  <si>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</si>
  <si>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</si>
  <si>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</si>
  <si>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</si>
  <si>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</si>
  <si>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</si>
  <si>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</si>
  <si>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</si>
  <si>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</si>
  <si>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</si>
  <si>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</si>
  <si>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</si>
  <si>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</si>
  <si>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</si>
  <si>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</si>
  <si>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</si>
  <si>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</si>
  <si>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</si>
  <si>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</si>
  <si>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</si>
  <si>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</si>
  <si>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</si>
  <si>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</si>
  <si>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</si>
  <si>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</si>
  <si>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</si>
  <si>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</si>
  <si>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</si>
  <si>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</si>
  <si>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</si>
  <si>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</si>
  <si>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</si>
  <si>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</si>
  <si>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</si>
  <si>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</si>
  <si>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</si>
  <si>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</si>
  <si>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</si>
  <si>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</si>
  <si>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</si>
  <si>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</si>
  <si>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</si>
  <si>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</si>
  <si>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</si>
  <si>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</si>
  <si>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</si>
  <si>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</si>
  <si>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</si>
  <si>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</si>
  <si>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</si>
  <si>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</si>
  <si>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</si>
  <si>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</si>
  <si>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</si>
  <si>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</si>
  <si>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</si>
  <si>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</si>
  <si>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</si>
  <si>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</si>
  <si>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</si>
  <si>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</si>
  <si>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</si>
  <si>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</si>
  <si>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</si>
  <si>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</si>
  <si>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</si>
  <si>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</si>
  <si>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</si>
  <si>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</si>
  <si>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</si>
  <si>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</si>
  <si>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</si>
  <si>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</si>
  <si>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</si>
  <si>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</si>
  <si>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</si>
  <si>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</si>
  <si>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</si>
  <si>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</si>
  <si>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</si>
  <si>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</si>
  <si>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</si>
  <si>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</si>
  <si>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</si>
  <si>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</si>
  <si>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</si>
  <si>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</si>
  <si>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</si>
  <si>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</si>
  <si>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</si>
  <si>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</si>
  <si>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</si>
  <si>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</si>
  <si>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</si>
  <si>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</si>
  <si>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</si>
  <si>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</si>
  <si>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</si>
  <si>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</si>
  <si>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</si>
  <si>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</si>
  <si>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</si>
  <si>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</si>
  <si>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</si>
  <si>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</si>
  <si>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</si>
  <si>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</si>
  <si>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</si>
  <si>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</si>
  <si>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</si>
  <si>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</si>
  <si>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</si>
  <si>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</si>
  <si>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</si>
  <si>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</si>
  <si>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</si>
  <si>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</si>
  <si>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</si>
  <si>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</si>
  <si>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</si>
  <si>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</si>
  <si>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</si>
  <si>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</si>
  <si>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</si>
  <si>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</si>
  <si>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</si>
  <si>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</si>
  <si>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</si>
  <si>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</si>
  <si>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</si>
  <si>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</si>
  <si>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</si>
  <si>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</si>
  <si>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</si>
  <si>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</si>
  <si>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</si>
  <si>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</si>
  <si>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</si>
  <si>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</si>
  <si>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</si>
  <si>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</si>
  <si>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</si>
  <si>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</si>
  <si>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</si>
  <si>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</si>
  <si>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</si>
  <si>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</si>
  <si>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</si>
  <si>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</si>
  <si>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</si>
  <si>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</si>
  <si>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</si>
  <si>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</si>
  <si>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</si>
  <si>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</si>
  <si>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</si>
  <si>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</si>
  <si>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</si>
  <si>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</si>
  <si>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</si>
  <si>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</si>
  <si>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</si>
  <si>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</si>
  <si>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</si>
  <si>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</si>
  <si>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</si>
  <si>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</si>
  <si>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</si>
  <si>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</si>
  <si>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</si>
  <si>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</si>
  <si>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</si>
  <si>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</si>
  <si>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</si>
  <si>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</si>
  <si>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</si>
  <si>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</si>
  <si>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</si>
  <si>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</si>
  <si>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</si>
  <si>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</si>
  <si>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</si>
  <si>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</si>
  <si>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</si>
  <si>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</si>
  <si>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</si>
  <si>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</si>
  <si>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</si>
  <si>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</si>
  <si>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</si>
  <si>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</si>
  <si>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</si>
  <si>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</si>
  <si>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</si>
  <si>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</si>
  <si>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</si>
  <si>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</si>
  <si>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</si>
  <si>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</si>
  <si>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</si>
  <si>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</si>
  <si>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</si>
  <si>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</si>
  <si>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</si>
  <si>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</si>
  <si>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</si>
  <si>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</si>
  <si>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</si>
  <si>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</si>
  <si>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</si>
  <si>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</si>
  <si>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</si>
  <si>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</si>
  <si>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</si>
  <si>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</si>
  <si>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</si>
  <si>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</si>
  <si>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</si>
  <si>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</si>
  <si>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</si>
  <si>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</si>
  <si>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</si>
  <si>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</si>
  <si>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</si>
  <si>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</si>
  <si>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</si>
  <si>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</si>
  <si>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</si>
  <si>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</si>
  <si>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</si>
  <si>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</si>
  <si>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</si>
  <si>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</si>
  <si>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</si>
  <si>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</si>
  <si>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</si>
  <si>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</si>
  <si>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</si>
  <si>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</si>
  <si>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</si>
  <si>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</si>
  <si>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</si>
  <si>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</si>
  <si>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</si>
  <si>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</si>
  <si>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</si>
  <si>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</si>
  <si>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</si>
  <si>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</si>
  <si>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</si>
  <si>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</si>
  <si>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</si>
  <si>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</si>
  <si>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</si>
  <si>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</si>
  <si>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</si>
  <si>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</si>
  <si>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</si>
  <si>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</si>
  <si>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</si>
  <si>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</si>
  <si>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</si>
  <si>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</si>
  <si>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</si>
  <si>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</si>
  <si>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</si>
  <si>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</si>
  <si>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</si>
  <si>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</si>
  <si>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</si>
  <si>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</si>
  <si>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</si>
  <si>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</si>
  <si>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</si>
  <si>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</si>
  <si>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</si>
  <si>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</si>
  <si>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</si>
  <si>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</si>
  <si>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</si>
  <si>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</si>
  <si>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</si>
  <si>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</si>
  <si>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</si>
  <si>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</si>
  <si>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</si>
  <si>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</si>
  <si>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</si>
  <si>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</si>
  <si>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</si>
  <si>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</si>
  <si>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</si>
  <si>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</si>
  <si>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</si>
  <si>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</si>
  <si>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</si>
  <si>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</si>
  <si>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</si>
  <si>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</si>
  <si>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</si>
  <si>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</si>
  <si>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</si>
  <si>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</si>
  <si>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</si>
  <si>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</si>
  <si>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</si>
  <si>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</si>
  <si>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</si>
  <si>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</si>
  <si>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</si>
  <si>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</si>
  <si>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</si>
  <si>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</si>
  <si>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</si>
  <si>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</si>
  <si>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</si>
  <si>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</si>
  <si>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</si>
  <si>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</si>
  <si>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</si>
  <si>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</si>
  <si>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</si>
  <si>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</si>
  <si>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</si>
  <si>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</si>
  <si>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</si>
  <si>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</si>
  <si>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</si>
  <si>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</si>
  <si>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</si>
  <si>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</si>
  <si>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</si>
  <si>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</si>
  <si>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</si>
  <si>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</si>
  <si>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</si>
  <si>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</si>
  <si>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</si>
  <si>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</si>
  <si>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</si>
  <si>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</si>
  <si>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</si>
  <si>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</si>
  <si>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</si>
  <si>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</si>
  <si>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</si>
  <si>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</si>
  <si>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</si>
  <si>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</si>
  <si>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</si>
  <si>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</si>
  <si>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</si>
  <si>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</si>
  <si>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</si>
  <si>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</si>
  <si>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</si>
  <si>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</si>
  <si>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</si>
  <si>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</si>
  <si>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</si>
  <si>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</si>
  <si>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</si>
  <si>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</si>
  <si>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</si>
  <si>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</si>
  <si>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</si>
  <si>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</si>
  <si>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</si>
  <si>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</si>
  <si>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</si>
  <si>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</si>
  <si>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</si>
  <si>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</si>
  <si>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</si>
  <si>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</si>
  <si>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</si>
  <si>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</si>
  <si>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</si>
  <si>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</si>
  <si>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</si>
  <si>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</si>
  <si>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</si>
  <si>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</si>
  <si>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</si>
  <si>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</si>
  <si>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</si>
  <si>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</si>
  <si>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</si>
  <si>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</si>
  <si>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</si>
  <si>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</si>
  <si>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</si>
  <si>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</si>
  <si>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</si>
  <si>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</si>
  <si>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</si>
  <si>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</si>
  <si>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</si>
  <si>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</si>
  <si>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</si>
  <si>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</si>
  <si>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</si>
  <si>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</si>
  <si>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</si>
  <si>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</si>
  <si>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</si>
  <si>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</si>
  <si>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</si>
  <si>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</si>
  <si>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</si>
  <si>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</si>
  <si>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</si>
  <si>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</si>
  <si>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</si>
  <si>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</si>
  <si>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</si>
  <si>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</si>
  <si>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</si>
  <si>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</si>
  <si>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</si>
  <si>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</si>
  <si>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</si>
  <si>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</si>
  <si>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</si>
  <si>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</si>
  <si>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</si>
  <si>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</si>
  <si>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</si>
  <si>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</si>
  <si>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</si>
  <si>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</si>
  <si>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</si>
  <si>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</si>
  <si>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</si>
  <si>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</si>
  <si>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</si>
  <si>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</si>
  <si>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</si>
  <si>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</si>
  <si>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</si>
  <si>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</si>
  <si>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</si>
  <si>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</si>
  <si>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</si>
  <si>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</si>
  <si>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</si>
  <si>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</si>
  <si>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</si>
  <si>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</si>
  <si>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</si>
  <si>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</si>
  <si>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</si>
  <si>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</si>
  <si>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</si>
  <si>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</si>
  <si>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</si>
  <si>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</si>
  <si>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</si>
  <si>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</si>
  <si>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</si>
  <si>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</si>
  <si>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</si>
  <si>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</si>
  <si>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</si>
  <si>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</si>
  <si>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</si>
  <si>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</si>
  <si>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</si>
  <si>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</si>
  <si>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</si>
  <si>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</si>
  <si>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</si>
  <si>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</si>
  <si>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</si>
  <si>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</si>
  <si>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</si>
  <si>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</si>
  <si>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</si>
  <si>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</si>
  <si>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</si>
  <si>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</si>
  <si>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</si>
  <si>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</si>
  <si>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</si>
  <si>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</si>
  <si>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</si>
  <si>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</si>
  <si>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</si>
  <si>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</si>
  <si>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</si>
  <si>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</si>
  <si>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</si>
  <si>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</si>
  <si>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</si>
  <si>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</si>
  <si>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</si>
  <si>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</si>
  <si>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</si>
  <si>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</si>
  <si>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</si>
  <si>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</si>
  <si>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</si>
  <si>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</si>
  <si>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</si>
  <si>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</si>
  <si>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</si>
  <si>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</si>
  <si>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</si>
  <si>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</si>
  <si>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</si>
  <si>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</si>
  <si>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</si>
  <si>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</si>
  <si>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</si>
  <si>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</si>
  <si>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</si>
  <si>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</si>
  <si>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</si>
  <si>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</si>
  <si>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</si>
  <si>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</si>
  <si>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</si>
  <si>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</si>
  <si>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</si>
  <si>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</si>
  <si>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</si>
  <si>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</si>
  <si>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</si>
  <si>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</si>
  <si>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</si>
  <si>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</si>
  <si>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</si>
  <si>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</si>
  <si>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</si>
  <si>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</si>
  <si>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</si>
  <si>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</si>
  <si>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</si>
  <si>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</si>
  <si>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</si>
  <si>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</si>
  <si>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</si>
  <si>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</si>
  <si>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</si>
  <si>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</si>
  <si>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</si>
  <si>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</si>
  <si>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</si>
  <si>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</si>
  <si>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</si>
  <si>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</si>
  <si>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</si>
  <si>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</si>
  <si>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</si>
  <si>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</si>
  <si>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</si>
  <si>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</si>
  <si>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</si>
  <si>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</si>
  <si>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</si>
  <si>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</si>
  <si>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</si>
  <si>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</si>
  <si>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</si>
  <si>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</si>
  <si>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</si>
  <si>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</si>
  <si>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</si>
  <si>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</si>
  <si>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</si>
  <si>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</si>
  <si>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</si>
  <si>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</si>
  <si>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</si>
  <si>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</si>
  <si>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</si>
  <si>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</si>
  <si>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</si>
  <si>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</si>
  <si>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</si>
  <si>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</si>
  <si>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</si>
  <si>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</si>
  <si>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</si>
  <si>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</si>
  <si>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</si>
  <si>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</si>
  <si>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</si>
  <si>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</si>
  <si>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</si>
  <si>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</si>
  <si>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</si>
  <si>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</si>
  <si>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</si>
  <si>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</si>
  <si>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</si>
  <si>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</si>
  <si>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</si>
  <si>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</si>
  <si>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</si>
  <si>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</si>
  <si>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</si>
  <si>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</si>
  <si>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</si>
  <si>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</si>
  <si>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</si>
  <si>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</si>
  <si>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</si>
  <si>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</si>
  <si>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</si>
  <si>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</si>
  <si>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</si>
  <si>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</si>
  <si>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</si>
  <si>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</si>
  <si>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</si>
  <si>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</si>
  <si>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</si>
  <si>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</si>
  <si>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</si>
  <si>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</si>
  <si>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</si>
  <si>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</si>
  <si>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</si>
  <si>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</si>
  <si>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</si>
  <si>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</si>
  <si>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</si>
  <si>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</si>
  <si>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</si>
  <si>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</si>
  <si>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</si>
  <si>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</si>
  <si>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</si>
  <si>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</si>
  <si>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</si>
  <si>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</si>
  <si>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</si>
  <si>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</si>
  <si>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</si>
  <si>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</si>
  <si>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</si>
  <si>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</si>
  <si>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</si>
  <si>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</si>
  <si>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</si>
  <si>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</si>
  <si>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</si>
  <si>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</si>
  <si>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</si>
  <si>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</si>
  <si>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</si>
  <si>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</si>
  <si>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</si>
  <si>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</si>
  <si>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</si>
  <si>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</si>
  <si>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</si>
  <si>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</si>
  <si>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</si>
  <si>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</si>
  <si>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</si>
  <si>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</si>
  <si>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</si>
  <si>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</si>
  <si>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</si>
  <si>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</si>
  <si>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</si>
  <si>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</si>
  <si>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</si>
  <si>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</si>
  <si>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</si>
  <si>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</si>
  <si>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</si>
  <si>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</si>
  <si>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</si>
  <si>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</si>
  <si>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</si>
  <si>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</si>
  <si>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</si>
  <si>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</si>
  <si>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</si>
  <si>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</si>
  <si>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</si>
  <si>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</si>
  <si>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</si>
  <si>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</si>
  <si>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</si>
  <si>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</si>
  <si>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</si>
  <si>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</si>
  <si>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</si>
  <si>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</si>
  <si>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</si>
  <si>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</si>
  <si>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</si>
  <si>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</si>
  <si>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</si>
  <si>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</si>
  <si>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</si>
  <si>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</si>
  <si>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</si>
  <si>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</si>
  <si>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</si>
  <si>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</si>
  <si>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</si>
  <si>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</si>
  <si>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</si>
  <si>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</si>
  <si>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</si>
  <si>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</si>
  <si>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</si>
  <si>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</si>
  <si>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</si>
  <si>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</si>
  <si>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</si>
  <si>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</si>
  <si>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</si>
  <si>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</si>
  <si>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</si>
  <si>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</si>
  <si>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</si>
  <si>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</si>
  <si>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</si>
  <si>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</si>
  <si>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</si>
  <si>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</si>
  <si>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</si>
  <si>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</si>
  <si>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</si>
  <si>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</si>
  <si>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</si>
  <si>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</si>
  <si>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</si>
  <si>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</si>
  <si>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</si>
  <si>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</si>
  <si>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</si>
  <si>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</si>
  <si>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</si>
  <si>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</si>
  <si>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</si>
  <si>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</si>
  <si>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</si>
  <si>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</si>
  <si>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</si>
  <si>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</si>
  <si>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</si>
  <si>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</si>
  <si>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</si>
  <si>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</si>
  <si>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</si>
  <si>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</si>
  <si>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</si>
  <si>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</si>
  <si>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</si>
  <si>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</si>
  <si>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</si>
  <si>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</si>
  <si>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</si>
  <si>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</si>
  <si>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</si>
  <si>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</si>
  <si>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</si>
  <si>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</si>
  <si>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</si>
  <si>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</si>
  <si>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</si>
  <si>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</si>
  <si>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</si>
  <si>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</si>
  <si>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</si>
  <si>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</si>
  <si>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</si>
  <si>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</si>
  <si>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</si>
  <si>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</si>
  <si>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</si>
  <si>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</si>
  <si>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</si>
  <si>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</si>
  <si>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</si>
  <si>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</si>
  <si>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</si>
  <si>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</si>
  <si>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</si>
  <si>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</si>
  <si>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</si>
  <si>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</si>
  <si>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</si>
  <si>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</si>
  <si>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</si>
  <si>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</si>
  <si>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</si>
  <si>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</si>
  <si>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</si>
  <si>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</si>
  <si>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</si>
  <si>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</si>
  <si>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</si>
  <si>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</si>
  <si>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</si>
  <si>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</si>
  <si>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</si>
  <si>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</si>
  <si>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</si>
  <si>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</si>
  <si>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</si>
  <si>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</si>
  <si>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</si>
  <si>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</si>
  <si>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</si>
  <si>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</si>
  <si>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</si>
  <si>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</si>
  <si>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</si>
  <si>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</si>
  <si>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</si>
  <si>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</si>
  <si>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</si>
  <si>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</si>
  <si>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</si>
  <si>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</si>
  <si>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</si>
  <si>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</si>
  <si>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</si>
  <si>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</si>
  <si>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</si>
  <si>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</si>
  <si>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</si>
  <si>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</si>
  <si>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</si>
  <si>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</si>
  <si>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</si>
  <si>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</si>
  <si>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</si>
  <si>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</si>
  <si>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</si>
  <si>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</si>
  <si>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</si>
  <si>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</si>
  <si>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</si>
  <si>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</si>
  <si>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</si>
  <si>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</si>
  <si>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</si>
  <si>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</si>
  <si>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</si>
  <si>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</si>
  <si>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</si>
  <si>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</si>
  <si>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</si>
  <si>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</si>
  <si>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</si>
  <si>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</si>
  <si>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</si>
  <si>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</si>
  <si>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</si>
  <si>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</si>
  <si>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</si>
  <si>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</si>
  <si>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</si>
  <si>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</si>
  <si>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</si>
  <si>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</si>
  <si>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</si>
  <si>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</si>
  <si>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</si>
  <si>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</si>
  <si>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</si>
  <si>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</si>
  <si>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</si>
  <si>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</si>
  <si>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</si>
  <si>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</si>
  <si>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</si>
  <si>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</si>
  <si>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</si>
  <si>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</si>
  <si>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</si>
  <si>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</si>
  <si>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</si>
  <si>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</si>
  <si>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</si>
  <si>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</si>
  <si>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</si>
  <si>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</si>
  <si>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</si>
  <si>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</si>
  <si>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</si>
  <si>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</si>
  <si>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</si>
  <si>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</si>
  <si>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</si>
  <si>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</si>
  <si>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</si>
  <si>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</si>
  <si>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</si>
  <si>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</si>
  <si>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</si>
  <si>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</si>
  <si>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</si>
  <si>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</si>
  <si>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</si>
  <si>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</si>
  <si>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</si>
  <si>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</si>
  <si>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</si>
  <si>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</si>
  <si>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</si>
  <si>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</si>
  <si>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</si>
  <si>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</si>
  <si>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</si>
  <si>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</si>
  <si>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</si>
  <si>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</si>
  <si>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</si>
  <si>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</si>
  <si>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</si>
  <si>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</si>
  <si>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</si>
  <si>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</si>
  <si>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</si>
  <si>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</si>
  <si>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</si>
  <si>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</si>
  <si>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</si>
  <si>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</si>
  <si>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</si>
  <si>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</si>
  <si>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</si>
  <si>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</si>
  <si>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</si>
  <si>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</si>
  <si>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</si>
  <si>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</si>
  <si>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</si>
  <si>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</si>
  <si>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</si>
  <si>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</si>
  <si>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</si>
  <si>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</si>
  <si>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</si>
  <si>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</si>
  <si>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</si>
  <si>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</si>
  <si>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</si>
  <si>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</si>
  <si>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</si>
  <si>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</si>
  <si>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</si>
  <si>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</si>
  <si>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</si>
  <si>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</si>
  <si>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</si>
  <si>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</si>
  <si>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</si>
  <si>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</si>
  <si>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</si>
  <si>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</si>
  <si>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</si>
  <si>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</si>
  <si>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</si>
  <si>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</si>
  <si>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</si>
  <si>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</si>
  <si>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</si>
  <si>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</si>
  <si>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</si>
  <si>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</si>
  <si>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</si>
  <si>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</si>
  <si>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</si>
  <si>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</si>
  <si>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</si>
  <si>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</si>
  <si>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</si>
  <si>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</si>
  <si>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</si>
  <si>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</si>
  <si>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</si>
  <si>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</si>
  <si>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</si>
  <si>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</si>
  <si>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</si>
  <si>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</si>
  <si>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</si>
  <si>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</si>
  <si>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</si>
  <si>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</si>
  <si>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</si>
  <si>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</si>
  <si>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</si>
  <si>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</si>
  <si>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</si>
  <si>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</si>
  <si>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</si>
  <si>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</si>
  <si>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</si>
  <si>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</si>
  <si>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</si>
  <si>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</si>
  <si>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</si>
  <si>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</si>
  <si>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</si>
  <si>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</si>
  <si>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</si>
  <si>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</si>
  <si>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</si>
  <si>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</si>
  <si>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</si>
  <si>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</si>
  <si>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</si>
  <si>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</si>
  <si>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</si>
  <si>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</si>
  <si>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</si>
  <si>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</si>
  <si>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</si>
  <si>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</si>
  <si>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</si>
  <si>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</si>
  <si>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</si>
  <si>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</si>
  <si>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</si>
  <si>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</si>
  <si>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</si>
  <si>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</si>
  <si>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</si>
  <si>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</si>
  <si>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</si>
  <si>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</si>
  <si>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</si>
  <si>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</si>
  <si>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</si>
  <si>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</si>
  <si>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</si>
  <si>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</si>
  <si>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</si>
  <si>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</si>
  <si>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</si>
  <si>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</si>
  <si>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</si>
  <si>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</si>
  <si>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</si>
  <si>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</si>
  <si>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</si>
  <si>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</si>
  <si>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</si>
  <si>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</si>
  <si>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</si>
  <si>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</si>
  <si>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</si>
  <si>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</si>
  <si>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</si>
  <si>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</si>
  <si>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</si>
  <si>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</si>
  <si>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</si>
  <si>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</si>
  <si>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</si>
  <si>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</si>
  <si>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</si>
  <si>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</si>
  <si>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</si>
  <si>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</si>
  <si>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</si>
  <si>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</si>
  <si>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</si>
  <si>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</si>
  <si>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</si>
  <si>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</si>
  <si>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</si>
  <si>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</si>
  <si>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</si>
  <si>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</si>
  <si>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</si>
  <si>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</si>
  <si>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</si>
  <si>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</si>
  <si>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</si>
  <si>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</si>
  <si>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</si>
  <si>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</si>
  <si>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</si>
  <si>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</si>
  <si>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</si>
  <si>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</si>
  <si>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</si>
  <si>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</si>
  <si>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</si>
  <si>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</si>
  <si>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</si>
  <si>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</si>
  <si>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</si>
  <si>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</si>
  <si>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</si>
  <si>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</si>
  <si>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</si>
  <si>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</si>
  <si>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</si>
  <si>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</si>
  <si>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</si>
  <si>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</si>
  <si>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</si>
  <si>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</si>
  <si>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</si>
  <si>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</si>
  <si>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</si>
  <si>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</si>
  <si>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</si>
  <si>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</si>
  <si>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</si>
  <si>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</si>
  <si>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</si>
  <si>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</si>
  <si>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</si>
  <si>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</si>
  <si>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</si>
  <si>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</si>
  <si>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</si>
  <si>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</si>
  <si>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</si>
  <si>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</si>
  <si>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</si>
  <si>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</si>
  <si>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</si>
  <si>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</si>
  <si>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</si>
  <si>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</si>
  <si>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</si>
  <si>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</si>
  <si>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</si>
  <si>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</si>
  <si>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</si>
  <si>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</si>
  <si>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</si>
  <si>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</si>
  <si>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</si>
  <si>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</si>
  <si>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</si>
  <si>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</si>
  <si>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</si>
  <si>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</si>
  <si>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</si>
  <si>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</si>
  <si>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</si>
  <si>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</si>
  <si>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</si>
  <si>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</si>
  <si>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</si>
  <si>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</si>
  <si>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</si>
  <si>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</si>
  <si>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</si>
  <si>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</si>
  <si>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</si>
  <si>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</si>
  <si>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</si>
  <si>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</si>
  <si>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</si>
  <si>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</si>
  <si>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</si>
  <si>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</si>
  <si>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</si>
  <si>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</si>
  <si>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</si>
  <si>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</si>
  <si>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</si>
  <si>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</si>
  <si>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</si>
  <si>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</si>
  <si>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</si>
  <si>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</si>
  <si>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</si>
  <si>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</si>
  <si>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</si>
  <si>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</si>
  <si>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</si>
  <si>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</si>
  <si>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</si>
  <si>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</si>
  <si>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</si>
  <si>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</si>
  <si>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</si>
  <si>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</si>
  <si>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</si>
  <si>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</si>
  <si>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</si>
  <si>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</si>
  <si>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</si>
  <si>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</si>
  <si>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</si>
  <si>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</si>
  <si>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</si>
  <si>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</si>
  <si>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</si>
  <si>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</si>
  <si>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</si>
  <si>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</si>
  <si>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</si>
  <si>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</si>
  <si>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</si>
  <si>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</si>
  <si>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</si>
  <si>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</si>
  <si>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</si>
  <si>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</si>
  <si>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</si>
  <si>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</si>
  <si>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</si>
  <si>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</si>
  <si>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</si>
  <si>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</si>
  <si>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</si>
  <si>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</si>
  <si>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</si>
  <si>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</si>
  <si>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</si>
  <si>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</si>
  <si>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</si>
  <si>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</si>
  <si>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</si>
  <si>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</si>
  <si>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</si>
  <si>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</si>
  <si>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</si>
  <si>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</si>
  <si>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</si>
  <si>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</si>
  <si>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</si>
  <si>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</si>
  <si>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</si>
  <si>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</si>
  <si>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</si>
  <si>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</si>
  <si>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</si>
  <si>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</si>
  <si>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</si>
  <si>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</si>
  <si>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</si>
  <si>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</si>
  <si>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</si>
  <si>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</si>
  <si>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</si>
  <si>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</si>
  <si>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</si>
  <si>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</si>
  <si>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</si>
  <si>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</si>
  <si>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</si>
  <si>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</si>
  <si>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</si>
  <si>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</si>
  <si>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</si>
  <si>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</si>
  <si>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</si>
  <si>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</si>
  <si>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</si>
  <si>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</si>
  <si>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</si>
  <si>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</si>
  <si>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</si>
  <si>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</si>
  <si>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</si>
  <si>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</si>
  <si>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</si>
  <si>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</si>
  <si>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</si>
  <si>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</si>
  <si>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</si>
  <si>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</si>
  <si>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</si>
  <si>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</si>
  <si>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</si>
  <si>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</si>
  <si>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</si>
  <si>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</si>
  <si>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</si>
  <si>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</si>
  <si>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</si>
  <si>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</si>
  <si>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</si>
  <si>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</si>
  <si>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</si>
  <si>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</si>
  <si>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</si>
  <si>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</si>
  <si>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</si>
  <si>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</si>
  <si>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</si>
  <si>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</si>
  <si>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</si>
  <si>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</si>
  <si>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</si>
  <si>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</si>
  <si>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</si>
  <si>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</si>
  <si>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</si>
  <si>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</si>
  <si>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</si>
  <si>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</si>
  <si>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</si>
  <si>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</si>
  <si>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</si>
  <si>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</si>
  <si>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</si>
  <si>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</si>
  <si>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</si>
  <si>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</si>
  <si>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</si>
  <si>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</si>
  <si>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</si>
  <si>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</si>
  <si>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</si>
  <si>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</si>
  <si>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</si>
  <si>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</si>
  <si>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</si>
  <si>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</si>
  <si>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</si>
  <si>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</si>
  <si>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</si>
  <si>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</si>
  <si>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</si>
  <si>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</si>
  <si>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</si>
  <si>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</si>
  <si>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</si>
  <si>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</si>
  <si>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</si>
  <si>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</si>
  <si>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</si>
  <si>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</si>
  <si>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</si>
  <si>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</si>
  <si>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</si>
  <si>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</si>
  <si>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</si>
  <si>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</si>
  <si>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</si>
  <si>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</si>
  <si>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</si>
  <si>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</si>
  <si>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</si>
  <si>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</si>
  <si>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</si>
  <si>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</si>
  <si>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</si>
  <si>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</si>
  <si>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</si>
  <si>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</si>
  <si>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</si>
  <si>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</si>
  <si>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</si>
  <si>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</si>
  <si>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</si>
  <si>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</si>
  <si>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</si>
  <si>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</si>
  <si>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</si>
  <si>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</si>
  <si>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</si>
  <si>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</si>
  <si>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</si>
  <si>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</si>
  <si>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</si>
  <si>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</si>
  <si>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</si>
  <si>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</si>
  <si>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</si>
  <si>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</si>
  <si>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</si>
  <si>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</si>
  <si>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</si>
  <si>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</si>
  <si>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</si>
  <si>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</si>
  <si>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</si>
  <si>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</si>
  <si>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</si>
  <si>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</si>
  <si>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</si>
  <si>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</si>
  <si>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</si>
  <si>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</si>
  <si>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</si>
  <si>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</si>
  <si>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</si>
  <si>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</si>
  <si>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</si>
  <si>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</si>
  <si>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</si>
  <si>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</si>
  <si>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</si>
  <si>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</si>
  <si>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</si>
  <si>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</si>
  <si>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</si>
  <si>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</si>
  <si>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</si>
  <si>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</si>
  <si>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</si>
  <si>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</si>
  <si>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</si>
  <si>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</si>
  <si>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</si>
  <si>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</si>
  <si>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</si>
  <si>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</si>
  <si>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</si>
  <si>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</si>
  <si>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</si>
  <si>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</si>
  <si>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</si>
  <si>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</si>
  <si>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</si>
  <si>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</si>
  <si>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</si>
  <si>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</si>
  <si>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</si>
  <si>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</si>
  <si>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</si>
  <si>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</si>
  <si>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</si>
  <si>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</si>
  <si>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</si>
  <si>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</si>
  <si>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</si>
  <si>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</si>
  <si>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</si>
  <si>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</si>
  <si>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</si>
  <si>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</si>
  <si>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</si>
  <si>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</si>
  <si>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</si>
  <si>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</si>
  <si>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</si>
  <si>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</si>
  <si>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</si>
  <si>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</si>
  <si>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</si>
  <si>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</si>
  <si>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</si>
  <si>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</si>
  <si>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</si>
  <si>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</si>
  <si>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</si>
  <si>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</si>
  <si>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</si>
  <si>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</si>
  <si>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</si>
  <si>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</si>
  <si>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</si>
  <si>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</si>
  <si>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</si>
  <si>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</si>
  <si>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</si>
  <si>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</si>
  <si>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</si>
  <si>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</si>
  <si>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</si>
  <si>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</si>
  <si>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</si>
  <si>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</si>
  <si>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</si>
  <si>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</si>
  <si>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</si>
  <si>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</si>
  <si>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</si>
  <si>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</si>
  <si>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</si>
  <si>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</si>
  <si>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</si>
  <si>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</si>
  <si>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</si>
  <si>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</si>
  <si>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</si>
  <si>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</si>
  <si>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</si>
  <si>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</si>
  <si>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</si>
  <si>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</si>
  <si>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</si>
  <si>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</si>
  <si>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</si>
  <si>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</si>
  <si>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</si>
  <si>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</si>
  <si>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</si>
  <si>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</si>
  <si>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</si>
  <si>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</si>
  <si>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</si>
  <si>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</si>
  <si>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</si>
  <si>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</si>
  <si>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</si>
  <si>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</si>
  <si>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</si>
  <si>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</si>
  <si>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</si>
  <si>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</si>
  <si>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</si>
  <si>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</si>
  <si>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</si>
  <si>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</si>
  <si>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</si>
  <si>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</si>
  <si>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</si>
  <si>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</si>
  <si>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</si>
  <si>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</si>
  <si>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</si>
  <si>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</si>
  <si>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</si>
  <si>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</si>
  <si>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</si>
  <si>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</si>
  <si>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</si>
  <si>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</si>
  <si>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</si>
  <si>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</si>
  <si>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</si>
  <si>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</si>
  <si>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</si>
  <si>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</si>
  <si>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</si>
  <si>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</si>
  <si>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</si>
  <si>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</si>
  <si>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</si>
  <si>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</si>
  <si>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</si>
  <si>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</si>
  <si>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</si>
  <si>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</si>
  <si>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</si>
  <si>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</si>
  <si>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</si>
  <si>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</si>
  <si>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</si>
  <si>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</si>
  <si>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</si>
  <si>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</si>
  <si>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</si>
  <si>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</si>
  <si>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</si>
  <si>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</si>
  <si>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</si>
  <si>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</si>
  <si>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</si>
  <si>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</si>
  <si>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</si>
  <si>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</si>
  <si>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</si>
  <si>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</si>
  <si>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</si>
  <si>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</si>
  <si>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</si>
  <si>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</si>
  <si>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</si>
  <si>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</si>
  <si>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</si>
  <si>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</si>
  <si>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</si>
  <si>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</si>
  <si>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</si>
  <si>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</si>
  <si>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</si>
  <si>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</si>
  <si>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</si>
  <si>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</si>
  <si>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</si>
  <si>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</si>
  <si>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</si>
  <si>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</si>
  <si>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</si>
  <si>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</si>
  <si>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</si>
  <si>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</si>
  <si>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</si>
  <si>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</si>
  <si>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</si>
  <si>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</si>
  <si>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</si>
  <si>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</si>
  <si>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</si>
  <si>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</si>
  <si>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</si>
  <si>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</si>
  <si>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</si>
  <si>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</si>
  <si>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</si>
  <si>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</si>
  <si>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</si>
  <si>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</si>
  <si>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</si>
  <si>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</si>
  <si>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</si>
  <si>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</si>
  <si>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</si>
  <si>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</si>
  <si>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</si>
  <si>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</si>
  <si>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</si>
  <si>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</si>
  <si>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</si>
  <si>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</si>
  <si>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</si>
  <si>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</si>
  <si>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</si>
  <si>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</si>
  <si>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</si>
  <si>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</si>
  <si>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</si>
  <si>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</si>
  <si>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</si>
  <si>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</si>
  <si>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</si>
  <si>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</si>
  <si>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</si>
  <si>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</si>
  <si>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</si>
  <si>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</si>
  <si>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</si>
  <si>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</si>
  <si>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</si>
  <si>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</si>
  <si>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</si>
  <si>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</si>
  <si>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</si>
  <si>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</si>
  <si>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</si>
  <si>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</si>
  <si>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</si>
  <si>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</si>
  <si>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</si>
  <si>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</si>
  <si>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</si>
  <si>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</si>
  <si>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</si>
  <si>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</si>
  <si>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</si>
  <si>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</si>
  <si>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</si>
  <si>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</si>
  <si>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</si>
  <si>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</si>
  <si>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</si>
  <si>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</si>
  <si>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</si>
  <si>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</si>
  <si>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</si>
  <si>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</si>
  <si>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</si>
  <si>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</si>
  <si>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</si>
  <si>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</si>
  <si>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</si>
  <si>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</si>
  <si>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</si>
  <si>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</si>
  <si>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</si>
  <si>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</si>
  <si>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</si>
  <si>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</si>
  <si>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</si>
  <si>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</si>
  <si>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</si>
  <si>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</si>
  <si>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</si>
  <si>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</si>
  <si>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</si>
  <si>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</si>
  <si>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</si>
  <si>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</si>
  <si>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</si>
  <si>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</si>
  <si>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</si>
  <si>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</si>
  <si>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</si>
  <si>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</si>
  <si>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</si>
  <si>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</si>
  <si>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</si>
  <si>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</si>
  <si>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</si>
  <si>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</si>
  <si>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</si>
  <si>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</si>
  <si>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</si>
  <si>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</si>
  <si>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</si>
  <si>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</si>
  <si>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</si>
  <si>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</si>
  <si>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</si>
  <si>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</si>
  <si>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</si>
  <si>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</si>
  <si>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</si>
  <si>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</si>
  <si>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</si>
  <si>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</si>
  <si>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</si>
  <si>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</si>
  <si>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</si>
  <si>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</si>
  <si>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</si>
  <si>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</si>
  <si>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</si>
  <si>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</si>
  <si>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</si>
  <si>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</si>
  <si>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</si>
  <si>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</si>
  <si>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</si>
  <si>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</si>
  <si>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</si>
  <si>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</si>
  <si>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</si>
  <si>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</si>
  <si>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</si>
  <si>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</si>
  <si>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</si>
  <si>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</si>
  <si>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</si>
  <si>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</si>
  <si>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</si>
  <si>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</si>
  <si>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</si>
  <si>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</si>
  <si>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</si>
  <si>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</si>
  <si>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</si>
  <si>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</si>
  <si>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</si>
  <si>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</si>
  <si>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</si>
  <si>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</si>
  <si>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</si>
  <si>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</si>
  <si>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</si>
  <si>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</si>
  <si>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</si>
  <si>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</si>
  <si>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</si>
  <si>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</si>
  <si>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</si>
  <si>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</si>
  <si>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</si>
  <si>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</si>
  <si>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</si>
  <si>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</si>
  <si>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</si>
  <si>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</si>
  <si>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</si>
  <si>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</si>
  <si>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</si>
  <si>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</si>
  <si>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</si>
  <si>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</si>
  <si>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</si>
  <si>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</si>
  <si>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</si>
  <si>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</si>
  <si>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</si>
  <si>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</si>
  <si>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</si>
  <si>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</si>
  <si>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</si>
  <si>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</si>
  <si>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</si>
  <si>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</si>
  <si>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</si>
  <si>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</si>
  <si>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</si>
  <si>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</si>
  <si>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</si>
  <si>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</si>
  <si>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</si>
  <si>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</si>
  <si>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</si>
  <si>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</si>
  <si>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</si>
  <si>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</si>
  <si>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</si>
  <si>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</si>
  <si>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</si>
  <si>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</si>
  <si>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</si>
  <si>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</si>
  <si>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</si>
  <si>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</si>
  <si>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</si>
  <si>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</si>
  <si>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</si>
  <si>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</si>
  <si>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</si>
  <si>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</si>
  <si>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</si>
  <si>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</si>
  <si>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</si>
  <si>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</si>
  <si>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</si>
  <si>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</si>
  <si>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</si>
  <si>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</si>
  <si>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</si>
  <si>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</si>
  <si>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</si>
  <si>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</si>
  <si>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</si>
  <si>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</si>
  <si>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</si>
  <si>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</si>
  <si>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</si>
  <si>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</si>
  <si>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</si>
  <si>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</si>
  <si>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</si>
  <si>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</si>
  <si>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</si>
  <si>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</si>
  <si>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</si>
  <si>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</si>
  <si>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</si>
  <si>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</si>
  <si>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</si>
  <si>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</si>
  <si>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</si>
  <si>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</si>
  <si>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</si>
  <si>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</si>
  <si>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</si>
  <si>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</si>
  <si>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</si>
  <si>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</si>
  <si>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</si>
  <si>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</si>
  <si>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</si>
  <si>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</si>
  <si>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</si>
  <si>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</si>
  <si>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</si>
  <si>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</si>
  <si>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</si>
  <si>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</si>
  <si>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</si>
  <si>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</si>
  <si>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</si>
  <si>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</si>
  <si>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</si>
  <si>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</si>
  <si>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</si>
  <si>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</si>
  <si>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</si>
  <si>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</si>
  <si>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</si>
  <si>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</si>
  <si>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</si>
  <si>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</si>
  <si>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</si>
  <si>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</si>
  <si>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</si>
  <si>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</si>
  <si>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</si>
  <si>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</si>
  <si>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</si>
  <si>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</si>
  <si>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</si>
  <si>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</si>
  <si>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</si>
  <si>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</si>
  <si>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</si>
  <si>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</si>
  <si>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</si>
  <si>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</si>
  <si>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</si>
  <si>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</si>
  <si>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</si>
  <si>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</si>
  <si>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</si>
  <si>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</si>
  <si>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</si>
  <si>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</si>
  <si>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</si>
  <si>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</si>
  <si>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</si>
  <si>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</si>
  <si>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</si>
  <si>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</si>
  <si>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</si>
  <si>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</si>
  <si>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</si>
  <si>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</si>
  <si>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</si>
  <si>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</si>
  <si>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</si>
  <si>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</si>
  <si>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</si>
  <si>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</si>
  <si>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</si>
  <si>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</si>
  <si>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</si>
  <si>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</si>
  <si>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</si>
  <si>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</si>
  <si>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</si>
  <si>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</si>
  <si>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</si>
  <si>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</si>
  <si>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</si>
  <si>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</si>
  <si>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</si>
  <si>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</si>
  <si>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</si>
  <si>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</si>
  <si>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</si>
  <si>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</si>
  <si>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</si>
  <si>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</si>
  <si>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</si>
  <si>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</si>
  <si>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</si>
  <si>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</si>
  <si>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</si>
  <si>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</si>
  <si>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</si>
  <si>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</si>
  <si>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</si>
  <si>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</si>
  <si>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</si>
  <si>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</si>
  <si>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</si>
  <si>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</si>
  <si>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</si>
  <si>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</si>
  <si>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</si>
  <si>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</si>
  <si>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</si>
  <si>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</si>
  <si>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</si>
  <si>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</si>
  <si>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</si>
  <si>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</si>
  <si>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</si>
  <si>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</si>
  <si>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</si>
  <si>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</si>
  <si>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</si>
  <si>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</si>
  <si>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</si>
  <si>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</si>
  <si>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</si>
  <si>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</si>
  <si>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</si>
  <si>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</si>
  <si>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</si>
  <si>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</si>
  <si>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</si>
  <si>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</si>
  <si>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</si>
  <si>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</si>
  <si>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</si>
  <si>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</si>
  <si>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</si>
  <si>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</si>
  <si>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</si>
  <si>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</si>
  <si>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</si>
  <si>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</si>
  <si>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</si>
  <si>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</si>
  <si>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</si>
  <si>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</si>
  <si>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</si>
  <si>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</si>
  <si>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</si>
  <si>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</si>
  <si>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</si>
  <si>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</si>
  <si>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</si>
  <si>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</si>
  <si>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</si>
  <si>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</si>
  <si>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</si>
  <si>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</si>
  <si>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</si>
  <si>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</si>
  <si>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</si>
  <si>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</si>
  <si>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</si>
  <si>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</si>
  <si>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</si>
  <si>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</si>
  <si>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</si>
  <si>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</si>
  <si>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</si>
  <si>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</si>
  <si>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</si>
  <si>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</si>
  <si>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</si>
  <si>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</si>
  <si>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</si>
  <si>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</si>
  <si>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</si>
  <si>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</si>
  <si>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</si>
  <si>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</si>
  <si>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</si>
  <si>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</si>
  <si>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</si>
  <si>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</si>
  <si>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</si>
  <si>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</si>
  <si>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</si>
  <si>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</si>
  <si>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</si>
  <si>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</si>
  <si>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</si>
  <si>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</si>
  <si>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</si>
  <si>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</si>
  <si>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</si>
  <si>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</si>
  <si>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</si>
  <si>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</si>
  <si>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</si>
  <si>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</si>
  <si>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</si>
  <si>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</si>
  <si>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</si>
  <si>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</si>
  <si>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</si>
  <si>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</si>
  <si>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</si>
  <si>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</si>
  <si>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</si>
  <si>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</si>
  <si>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</si>
  <si>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</si>
  <si>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</si>
  <si>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</si>
  <si>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</si>
  <si>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</si>
  <si>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</si>
  <si>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</si>
  <si>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</si>
  <si>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</si>
  <si>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</si>
  <si>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</si>
  <si>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</si>
  <si>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</si>
  <si>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</si>
  <si>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</si>
  <si>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</si>
  <si>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</si>
  <si>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</si>
  <si>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</si>
  <si>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</si>
  <si>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</si>
  <si>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</si>
  <si>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</si>
  <si>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</si>
  <si>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</si>
  <si>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</si>
  <si>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</si>
  <si>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</si>
  <si>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</si>
  <si>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</si>
  <si>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</si>
  <si>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</si>
  <si>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</si>
  <si>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</si>
  <si>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</si>
  <si>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</si>
  <si>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</si>
  <si>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</si>
  <si>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</si>
  <si>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</si>
  <si>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</si>
  <si>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</si>
  <si>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</si>
  <si>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</si>
  <si>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</si>
  <si>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</si>
  <si>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</si>
  <si>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</si>
  <si>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</si>
  <si>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</si>
  <si>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</si>
  <si>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</si>
  <si>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</si>
  <si>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</si>
  <si>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</si>
  <si>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</si>
  <si>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</si>
  <si>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</si>
  <si>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</si>
  <si>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</si>
  <si>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</si>
  <si>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</si>
  <si>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</si>
  <si>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</si>
  <si>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</si>
  <si>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</si>
  <si>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</si>
  <si>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</si>
  <si>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</si>
  <si>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</si>
  <si>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</si>
  <si>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</si>
  <si>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</si>
  <si>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</si>
  <si>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</si>
  <si>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</si>
  <si>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</si>
  <si>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</si>
  <si>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</si>
  <si>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</si>
  <si>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</si>
  <si>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</si>
  <si>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</si>
  <si>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</si>
  <si>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</si>
  <si>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</si>
  <si>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</si>
  <si>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</si>
  <si>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</si>
  <si>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</si>
  <si>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</si>
  <si>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</si>
  <si>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</si>
  <si>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</si>
  <si>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</si>
  <si>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</si>
  <si>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</si>
  <si>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</si>
  <si>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</si>
  <si>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</si>
  <si>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</si>
  <si>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</si>
  <si>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</si>
  <si>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</si>
  <si>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</si>
  <si>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</si>
  <si>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</si>
  <si>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</si>
  <si>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</si>
  <si>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</si>
  <si>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</si>
  <si>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</si>
  <si>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</si>
  <si>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</si>
  <si>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</si>
  <si>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</si>
  <si>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</si>
  <si>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</si>
  <si>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</si>
  <si>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</si>
  <si>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</si>
  <si>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</si>
  <si>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</si>
  <si>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</si>
  <si>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</si>
  <si>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</si>
  <si>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</si>
  <si>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</si>
  <si>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</si>
  <si>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</si>
  <si>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</si>
  <si>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</si>
  <si>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</si>
  <si>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</si>
  <si>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</si>
  <si>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</si>
  <si>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</si>
  <si>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</si>
  <si>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</si>
  <si>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</si>
  <si>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</si>
  <si>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</si>
  <si>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</si>
  <si>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</si>
  <si>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</si>
  <si>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</si>
  <si>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</si>
  <si>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</si>
  <si>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</si>
  <si>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</si>
  <si>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</si>
  <si>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</si>
  <si>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</si>
  <si>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</si>
  <si>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</si>
  <si>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</si>
  <si>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</si>
  <si>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</si>
  <si>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</si>
  <si>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</si>
  <si>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</si>
  <si>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</si>
  <si>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</si>
  <si>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</si>
  <si>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</si>
  <si>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</si>
  <si>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</si>
  <si>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</si>
  <si>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</si>
  <si>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</si>
  <si>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</si>
  <si>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</si>
  <si>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</si>
  <si>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</si>
  <si>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</si>
  <si>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</si>
  <si>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</si>
  <si>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</si>
  <si>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</si>
  <si>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</si>
  <si>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</si>
  <si>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</si>
  <si>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</si>
  <si>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</si>
  <si>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</si>
  <si>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</si>
  <si>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</si>
  <si>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</si>
  <si>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</si>
  <si>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</si>
  <si>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</si>
  <si>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</si>
  <si>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</si>
  <si>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</si>
  <si>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</si>
  <si>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</si>
  <si>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</si>
  <si>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</si>
  <si>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</si>
  <si>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</si>
  <si>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</si>
  <si>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</si>
  <si>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</si>
  <si>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</si>
  <si>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</si>
  <si>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</si>
  <si>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</si>
  <si>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</si>
  <si>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</si>
  <si>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</si>
  <si>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</si>
  <si>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</si>
  <si>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</si>
  <si>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</si>
  <si>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</si>
  <si>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</si>
  <si>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</si>
  <si>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</si>
  <si>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</si>
  <si>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</si>
  <si>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</si>
  <si>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</si>
  <si>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</si>
  <si>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</si>
  <si>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</si>
  <si>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</si>
  <si>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</si>
  <si>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</si>
  <si>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</si>
  <si>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</si>
  <si>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</si>
  <si>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</si>
  <si>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</si>
  <si>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</si>
  <si>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</si>
  <si>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</si>
  <si>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</si>
  <si>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</si>
  <si>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</si>
  <si>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</si>
  <si>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</si>
  <si>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</si>
  <si>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</si>
  <si>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</si>
  <si>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</si>
  <si>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</si>
  <si>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</si>
  <si>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</si>
  <si>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</si>
  <si>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</si>
  <si>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</si>
  <si>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</si>
  <si>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</si>
  <si>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</si>
  <si>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</si>
  <si>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</si>
  <si>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</si>
  <si>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</si>
  <si>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</si>
  <si>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</si>
  <si>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</si>
  <si>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</si>
  <si>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</si>
  <si>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</si>
  <si>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</si>
  <si>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</si>
  <si>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</si>
  <si>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</si>
  <si>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</si>
  <si>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</si>
  <si>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</si>
  <si>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</si>
  <si>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</si>
  <si>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</si>
  <si>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</si>
  <si>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</si>
  <si>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</si>
  <si>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</si>
  <si>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</si>
  <si>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</si>
  <si>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</si>
  <si>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</si>
  <si>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</si>
  <si>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</si>
  <si>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</si>
  <si>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</si>
  <si>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</si>
  <si>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</si>
  <si>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</si>
  <si>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</si>
  <si>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</si>
  <si>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</si>
  <si>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</si>
  <si>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</si>
  <si>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</si>
  <si>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</si>
  <si>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</si>
  <si>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</si>
  <si>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</si>
  <si>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</si>
  <si>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</si>
  <si>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</si>
  <si>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</si>
  <si>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</si>
  <si>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</si>
  <si>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</si>
  <si>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</si>
  <si>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</si>
  <si>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</si>
  <si>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</si>
  <si>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</si>
  <si>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</si>
  <si>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</si>
  <si>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</si>
  <si>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</si>
  <si>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</si>
  <si>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</si>
  <si>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</si>
  <si>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</si>
  <si>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</si>
  <si>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</si>
  <si>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</si>
  <si>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</si>
  <si>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</si>
  <si>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</si>
  <si>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</si>
  <si>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</si>
  <si>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</si>
  <si>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</si>
  <si>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</si>
  <si>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</si>
  <si>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</si>
  <si>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</si>
  <si>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</si>
  <si>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</si>
  <si>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</si>
  <si>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</si>
  <si>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</si>
  <si>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</si>
  <si>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</si>
  <si>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</si>
  <si>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</si>
  <si>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</si>
  <si>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</si>
  <si>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</si>
  <si>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</si>
  <si>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</si>
  <si>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</si>
  <si>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</si>
  <si>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</si>
  <si>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</si>
  <si>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</si>
  <si>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</si>
  <si>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</si>
  <si>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</si>
  <si>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</si>
  <si>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</si>
  <si>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</si>
  <si>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</si>
  <si>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</si>
  <si>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</si>
  <si>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</si>
  <si>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</si>
  <si>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</si>
  <si>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</si>
  <si>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</si>
  <si>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</si>
  <si>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</si>
  <si>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</si>
  <si>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</si>
  <si>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</si>
  <si>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</si>
  <si>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</si>
  <si>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</si>
  <si>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</si>
  <si>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</si>
  <si>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</si>
  <si>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</si>
  <si>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</si>
  <si>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</si>
  <si>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</si>
  <si>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</si>
  <si>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</si>
  <si>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</si>
  <si>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</si>
  <si>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</si>
  <si>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</si>
  <si>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</si>
  <si>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</si>
  <si>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</si>
  <si>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</si>
  <si>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</si>
  <si>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</si>
  <si>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</si>
  <si>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</si>
  <si>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</si>
  <si>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</si>
  <si>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</si>
  <si>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</si>
  <si>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</si>
  <si>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</si>
  <si>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</si>
  <si>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</si>
  <si>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</si>
  <si>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</si>
  <si>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</si>
  <si>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</si>
  <si>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</si>
  <si>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</si>
  <si>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</si>
  <si>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</si>
  <si>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</si>
  <si>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</si>
  <si>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</si>
  <si>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</si>
  <si>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</si>
  <si>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</si>
  <si>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</si>
  <si>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</si>
  <si>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</si>
  <si>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</si>
  <si>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</si>
  <si>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</si>
  <si>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</si>
  <si>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</si>
  <si>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</si>
  <si>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</si>
  <si>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</si>
  <si>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</si>
  <si>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</si>
  <si>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</si>
  <si>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</si>
  <si>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</si>
  <si>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</si>
  <si>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</si>
  <si>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</si>
  <si>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</si>
  <si>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</si>
  <si>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</si>
  <si>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</si>
  <si>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</si>
  <si>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</si>
  <si>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</si>
  <si>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</si>
  <si>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</si>
  <si>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</si>
  <si>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</si>
  <si>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</si>
  <si>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</si>
  <si>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</si>
  <si>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</si>
  <si>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</si>
  <si>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</si>
  <si>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</si>
  <si>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</si>
  <si>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</si>
  <si>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</si>
  <si>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</si>
  <si>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</si>
  <si>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</si>
  <si>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</si>
  <si>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</si>
  <si>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</si>
  <si>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</si>
  <si>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</si>
  <si>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</si>
  <si>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</si>
  <si>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</si>
  <si>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</si>
  <si>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</si>
  <si>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</si>
  <si>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</si>
  <si>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</si>
  <si>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</si>
  <si>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</si>
  <si>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</si>
  <si>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</si>
  <si>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</si>
  <si>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</si>
  <si>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</si>
  <si>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</si>
  <si>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</si>
  <si>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</si>
  <si>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</si>
  <si>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</si>
  <si>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</si>
  <si>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</si>
  <si>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</si>
  <si>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</si>
  <si>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</si>
  <si>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</si>
  <si>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</si>
  <si>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</si>
  <si>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</si>
  <si>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</si>
  <si>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</si>
  <si>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</si>
  <si>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</si>
  <si>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</si>
  <si>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</si>
  <si>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</si>
  <si>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</si>
  <si>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</si>
  <si>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</si>
  <si>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</si>
  <si>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</si>
  <si>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</si>
  <si>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</si>
  <si>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</si>
  <si>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</si>
  <si>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</si>
  <si>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</si>
  <si>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</si>
  <si>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</si>
  <si>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</si>
  <si>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</si>
  <si>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</si>
  <si>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</si>
  <si>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</si>
  <si>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</si>
  <si>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</si>
  <si>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</si>
  <si>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</si>
  <si>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</si>
  <si>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</si>
  <si>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</si>
  <si>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</si>
  <si>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</si>
  <si>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</si>
  <si>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</si>
  <si>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</si>
  <si>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</si>
  <si>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</si>
  <si>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</si>
  <si>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</si>
  <si>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</si>
  <si>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</si>
  <si>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</si>
  <si>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</si>
  <si>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</si>
  <si>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</si>
  <si>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</si>
  <si>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</si>
  <si>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</si>
  <si>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</si>
  <si>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</si>
  <si>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</si>
  <si>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</si>
  <si>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</si>
  <si>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</si>
  <si>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</si>
  <si>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</si>
  <si>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</si>
  <si>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</si>
  <si>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</si>
  <si>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</si>
  <si>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</si>
  <si>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</si>
  <si>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</si>
  <si>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</si>
  <si>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</si>
  <si>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</si>
  <si>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</si>
  <si>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</si>
  <si>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</si>
  <si>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</si>
  <si>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</si>
  <si>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</si>
  <si>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</si>
  <si>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</si>
  <si>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</si>
  <si>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</si>
  <si>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</si>
  <si>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</si>
  <si>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</si>
  <si>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</si>
  <si>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</si>
  <si>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</si>
  <si>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</si>
  <si>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</si>
  <si>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</si>
  <si>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</si>
  <si>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</si>
  <si>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</si>
  <si>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</si>
  <si>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</si>
  <si>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</si>
  <si>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</si>
  <si>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</si>
  <si>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</si>
  <si>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</si>
  <si>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</si>
  <si>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</si>
  <si>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</si>
  <si>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</si>
  <si>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</si>
  <si>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</si>
  <si>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</si>
  <si>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</si>
  <si>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</si>
  <si>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</si>
  <si>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</si>
  <si>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</si>
  <si>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</si>
  <si>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</si>
  <si>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</si>
  <si>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</si>
  <si>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</si>
  <si>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</si>
  <si>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</si>
  <si>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</si>
  <si>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</si>
  <si>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</si>
  <si>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</si>
  <si>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</si>
  <si>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</si>
  <si>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</si>
  <si>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</si>
  <si>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</si>
  <si>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</si>
  <si>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</si>
  <si>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</si>
  <si>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</si>
  <si>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</si>
  <si>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</si>
  <si>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</si>
  <si>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</si>
  <si>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</si>
  <si>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</si>
  <si>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</si>
  <si>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</si>
  <si>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</si>
  <si>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</si>
  <si>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</si>
  <si>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</si>
  <si>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</si>
  <si>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</si>
  <si>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</si>
  <si>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</si>
  <si>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</si>
  <si>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</si>
  <si>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</si>
  <si>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</si>
  <si>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</si>
  <si>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</si>
  <si>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</si>
  <si>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</si>
  <si>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</si>
  <si>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</si>
  <si>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</si>
  <si>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</si>
  <si>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</si>
  <si>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</si>
  <si>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</si>
  <si>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</si>
  <si>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</si>
  <si>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</si>
  <si>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</si>
  <si>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</si>
  <si>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</si>
  <si>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</si>
  <si>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</si>
  <si>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</si>
  <si>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</si>
  <si>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</si>
  <si>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</si>
  <si>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</si>
  <si>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</si>
  <si>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</si>
  <si>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</si>
  <si>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</si>
  <si>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</si>
  <si>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</si>
  <si>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</si>
  <si>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</si>
  <si>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</si>
  <si>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</si>
  <si>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</si>
  <si>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</si>
  <si>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</si>
  <si>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</si>
  <si>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</si>
  <si>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</si>
  <si>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</si>
  <si>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</si>
  <si>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</si>
  <si>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</si>
  <si>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</si>
  <si>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</si>
  <si>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</si>
  <si>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</si>
  <si>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</si>
  <si>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</si>
  <si>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</si>
  <si>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</si>
  <si>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</si>
  <si>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</si>
  <si>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</si>
  <si>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</si>
  <si>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</si>
  <si>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</si>
  <si>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</si>
  <si>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</si>
  <si>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</si>
  <si>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</si>
  <si>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</si>
  <si>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</si>
  <si>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</si>
  <si>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</si>
  <si>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</si>
  <si>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</si>
  <si>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</si>
  <si>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</si>
  <si>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</si>
  <si>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</si>
  <si>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</si>
  <si>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</si>
  <si>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</si>
  <si>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</si>
  <si>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</si>
  <si>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</si>
  <si>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</si>
  <si>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</si>
  <si>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</si>
  <si>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</si>
  <si>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</si>
  <si>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</si>
  <si>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</si>
  <si>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</si>
  <si>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</si>
  <si>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</si>
  <si>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</si>
  <si>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</si>
  <si>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</si>
  <si>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</si>
  <si>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</si>
  <si>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</si>
  <si>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</si>
  <si>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</si>
  <si>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</si>
  <si>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</si>
  <si>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</si>
  <si>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</si>
  <si>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</si>
  <si>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</si>
  <si>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</si>
  <si>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</si>
  <si>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</si>
  <si>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</si>
  <si>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</si>
  <si>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</si>
  <si>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</si>
  <si>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</si>
  <si>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</si>
  <si>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</si>
  <si>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</si>
  <si>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</si>
  <si>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</si>
  <si>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</si>
  <si>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</si>
  <si>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</si>
  <si>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</si>
  <si>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</si>
  <si>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</si>
  <si>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</si>
  <si>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</si>
  <si>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</si>
  <si>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</si>
  <si>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</si>
  <si>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</si>
  <si>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</si>
  <si>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</si>
  <si>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</si>
  <si>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</si>
  <si>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</si>
  <si>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</si>
  <si>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</si>
  <si>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</si>
  <si>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</si>
  <si>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</si>
  <si>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</si>
  <si>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</si>
  <si>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</si>
  <si>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</si>
  <si>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</si>
  <si>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</si>
  <si>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</si>
  <si>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</si>
  <si>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</si>
  <si>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</si>
  <si>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</si>
  <si>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</si>
  <si>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</si>
  <si>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</si>
  <si>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</si>
  <si>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</si>
  <si>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</si>
  <si>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</si>
  <si>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</si>
  <si>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</si>
  <si>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</si>
  <si>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</si>
  <si>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</si>
  <si>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</si>
  <si>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</si>
  <si>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</si>
  <si>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</si>
  <si>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</si>
  <si>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</si>
  <si>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</si>
  <si>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</si>
  <si>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</si>
  <si>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</si>
  <si>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</si>
  <si>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</si>
  <si>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</si>
  <si>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</si>
  <si>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</si>
  <si>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</si>
  <si>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</si>
  <si>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</si>
  <si>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</si>
  <si>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</si>
  <si>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</si>
  <si>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</si>
  <si>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</si>
  <si>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</si>
  <si>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</si>
  <si>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</si>
  <si>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</si>
  <si>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</si>
  <si>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</si>
  <si>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</si>
  <si>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</si>
  <si>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</si>
  <si>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</si>
  <si>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</si>
  <si>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</si>
  <si>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</si>
  <si>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</si>
  <si>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</si>
  <si>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</si>
  <si>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</si>
  <si>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</si>
  <si>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</si>
  <si>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</si>
  <si>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</si>
  <si>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</si>
  <si>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</si>
  <si>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</si>
  <si>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</si>
  <si>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</si>
  <si>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</si>
  <si>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</si>
  <si>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</si>
  <si>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</si>
  <si>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</si>
  <si>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</si>
  <si>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</si>
  <si>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</si>
  <si>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</si>
  <si>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</si>
  <si>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</si>
  <si>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</si>
  <si>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</si>
  <si>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</si>
  <si>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</si>
  <si>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</si>
  <si>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</si>
  <si>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</si>
  <si>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</si>
  <si>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</si>
  <si>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</si>
  <si>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</si>
  <si>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</si>
  <si>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</si>
  <si>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</si>
  <si>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</si>
  <si>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</si>
  <si>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</si>
  <si>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</si>
  <si>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</si>
  <si>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</si>
  <si>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</si>
  <si>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</si>
  <si>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</si>
  <si>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</si>
  <si>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</si>
  <si>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</si>
  <si>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</si>
  <si>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</si>
  <si>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</si>
  <si>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</si>
  <si>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</si>
  <si>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</si>
  <si>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</si>
  <si>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</si>
  <si>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</si>
  <si>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</si>
  <si>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</si>
  <si>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</si>
  <si>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</si>
  <si>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</si>
  <si>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</si>
  <si>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</si>
  <si>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</si>
  <si>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</si>
  <si>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</si>
  <si>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</si>
  <si>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</si>
  <si>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</si>
  <si>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</si>
  <si>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</si>
  <si>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</si>
  <si>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</si>
  <si>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</si>
  <si>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</si>
  <si>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</si>
  <si>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</si>
  <si>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</si>
  <si>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</si>
  <si>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</si>
  <si>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</si>
  <si>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</si>
  <si>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</si>
  <si>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</si>
  <si>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</si>
  <si>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</si>
  <si>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</si>
  <si>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</si>
  <si>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</si>
  <si>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</si>
  <si>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</si>
  <si>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</si>
  <si>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</si>
  <si>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</si>
  <si>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</si>
  <si>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</si>
  <si>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</si>
  <si>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</si>
  <si>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</si>
  <si>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</si>
  <si>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</si>
  <si>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</si>
  <si>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</si>
  <si>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</si>
  <si>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</si>
  <si>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</si>
  <si>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</si>
  <si>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</si>
  <si>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</si>
  <si>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</si>
  <si>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</si>
  <si>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</si>
  <si>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</si>
  <si>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</si>
  <si>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</si>
  <si>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</si>
  <si>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</si>
  <si>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</si>
  <si>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</si>
  <si>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</si>
  <si>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</si>
  <si>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</si>
  <si>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</si>
  <si>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</si>
  <si>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</si>
  <si>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</si>
  <si>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</si>
  <si>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</si>
  <si>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</si>
  <si>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</si>
  <si>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</si>
  <si>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</si>
  <si>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</si>
  <si>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</si>
  <si>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</si>
  <si>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</si>
  <si>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</si>
  <si>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</si>
  <si>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</si>
  <si>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</si>
  <si>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</si>
  <si>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</si>
  <si>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</si>
  <si>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</si>
  <si>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</si>
  <si>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</si>
  <si>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</si>
  <si>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</si>
  <si>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</si>
  <si>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</si>
  <si>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</si>
  <si>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</si>
  <si>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</si>
  <si>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</si>
  <si>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</si>
  <si>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</si>
  <si>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</si>
  <si>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</si>
  <si>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</si>
  <si>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</si>
  <si>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</si>
  <si>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</si>
  <si>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</si>
  <si>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</si>
  <si>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</si>
  <si>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</si>
  <si>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</si>
  <si>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</si>
  <si>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</si>
  <si>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</si>
  <si>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</si>
  <si>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</si>
  <si>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</si>
  <si>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</si>
  <si>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</si>
  <si>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</si>
  <si>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</si>
  <si>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</si>
  <si>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</si>
  <si>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</si>
  <si>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</si>
  <si>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</si>
  <si>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</si>
  <si>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</si>
  <si>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</si>
  <si>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</si>
  <si>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</si>
  <si>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</si>
  <si>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</si>
  <si>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</si>
  <si>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</si>
  <si>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</si>
  <si>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</si>
  <si>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</si>
  <si>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</si>
  <si>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</si>
  <si>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</si>
  <si>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</si>
  <si>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</si>
  <si>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</si>
  <si>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</si>
  <si>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</si>
  <si>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</si>
  <si>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</si>
  <si>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</si>
  <si>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</si>
  <si>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</si>
  <si>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</si>
  <si>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</si>
  <si>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</si>
  <si>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</si>
  <si>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</si>
  <si>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</si>
  <si>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</si>
  <si>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</si>
  <si>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</si>
  <si>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</si>
  <si>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</si>
  <si>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</si>
  <si>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</si>
  <si>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</si>
  <si>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</si>
  <si>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</si>
  <si>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</si>
  <si>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</si>
  <si>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</si>
  <si>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</si>
  <si>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</si>
  <si>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</si>
  <si>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</si>
  <si>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</si>
  <si>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</si>
  <si>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</si>
  <si>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</si>
  <si>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</si>
  <si>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</si>
  <si>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</si>
  <si>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</si>
  <si>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</si>
  <si>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</si>
  <si>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</si>
  <si>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</si>
  <si>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</si>
  <si>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</si>
  <si>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</si>
  <si>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</si>
  <si>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</si>
  <si>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</si>
  <si>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</si>
  <si>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</si>
  <si>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</si>
  <si>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</si>
  <si>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</si>
  <si>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</si>
  <si>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</si>
  <si>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</si>
  <si>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</si>
  <si>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</si>
  <si>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</si>
  <si>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</si>
  <si>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</si>
  <si>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</si>
  <si>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</si>
  <si>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</si>
  <si>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</si>
  <si>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</si>
  <si>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</si>
  <si>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</si>
  <si>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</si>
  <si>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</si>
  <si>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</si>
  <si>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</si>
  <si>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</si>
  <si>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</si>
  <si>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</si>
  <si>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</si>
  <si>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</si>
  <si>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</si>
  <si>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</si>
  <si>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</si>
  <si>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</si>
  <si>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</si>
  <si>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</si>
  <si>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</si>
  <si>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</si>
  <si>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</si>
  <si>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</si>
  <si>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</si>
  <si>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</si>
  <si>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</si>
  <si>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</si>
  <si>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</si>
  <si>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</si>
  <si>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</si>
  <si>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</si>
  <si>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</si>
  <si>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</si>
  <si>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</si>
  <si>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</si>
  <si>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</si>
  <si>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</si>
  <si>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</si>
  <si>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</si>
  <si>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</si>
  <si>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</si>
  <si>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</si>
  <si>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</si>
  <si>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</si>
  <si>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</si>
  <si>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</si>
  <si>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</si>
  <si>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</si>
  <si>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</si>
  <si>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</si>
  <si>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</si>
  <si>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</si>
  <si>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</si>
  <si>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</si>
  <si>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</si>
  <si>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</si>
  <si>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</si>
  <si>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</si>
  <si>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</si>
  <si>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</si>
  <si>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</si>
  <si>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</si>
  <si>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</si>
  <si>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</si>
  <si>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</si>
  <si>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</si>
  <si>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</si>
  <si>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</si>
  <si>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</si>
  <si>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</si>
  <si>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</si>
  <si>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</si>
  <si>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</si>
  <si>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</si>
  <si>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</si>
  <si>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</si>
  <si>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</si>
  <si>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</si>
  <si>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</si>
  <si>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</si>
  <si>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</si>
  <si>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</si>
  <si>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</si>
  <si>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</si>
  <si>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</si>
  <si>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</si>
  <si>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</si>
  <si>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</si>
  <si>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</si>
  <si>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</si>
  <si>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</si>
  <si>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</si>
  <si>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</si>
  <si>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</si>
  <si>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</si>
  <si>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</si>
  <si>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</si>
  <si>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</si>
  <si>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</si>
  <si>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</si>
  <si>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</si>
  <si>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</si>
  <si>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</si>
  <si>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</si>
  <si>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</si>
  <si>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</si>
  <si>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</si>
  <si>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</si>
  <si>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</si>
  <si>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</si>
  <si>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</si>
  <si>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</si>
  <si>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</si>
  <si>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</si>
  <si>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</si>
  <si>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</si>
  <si>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</si>
  <si>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</si>
  <si>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</si>
  <si>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</si>
  <si>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</si>
  <si>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</si>
  <si>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</si>
  <si>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</si>
  <si>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</si>
  <si>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</si>
  <si>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</si>
  <si>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</si>
  <si>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</si>
  <si>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</si>
  <si>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</si>
  <si>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</si>
  <si>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</si>
  <si>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</si>
  <si>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</si>
  <si>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</si>
  <si>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</si>
  <si>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</si>
  <si>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</si>
  <si>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</si>
  <si>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</si>
  <si>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</si>
  <si>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</si>
  <si>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</si>
  <si>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</si>
  <si>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</si>
  <si>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</si>
  <si>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</si>
  <si>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</si>
  <si>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</si>
  <si>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</si>
  <si>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</si>
  <si>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</si>
  <si>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</si>
  <si>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</si>
  <si>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</si>
  <si>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</si>
  <si>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</si>
  <si>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</si>
  <si>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</si>
  <si>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</si>
  <si>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</si>
  <si>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</si>
  <si>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</si>
  <si>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</si>
  <si>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</si>
  <si>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</si>
  <si>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</si>
  <si>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</si>
  <si>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</si>
  <si>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</si>
  <si>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</si>
  <si>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</si>
  <si>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</si>
  <si>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</si>
  <si>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</si>
  <si>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</si>
  <si>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</si>
  <si>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</si>
  <si>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</si>
  <si>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</si>
  <si>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</si>
  <si>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</si>
  <si>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</si>
  <si>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</si>
  <si>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</si>
  <si>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</si>
  <si>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</si>
  <si>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</si>
  <si>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</si>
  <si>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</si>
  <si>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</si>
  <si>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</si>
  <si>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</si>
  <si>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</si>
  <si>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</si>
  <si>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</si>
  <si>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</si>
  <si>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</si>
  <si>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ADQUISICIÓN DE TIQUETES AÉREOS PARA LA GOBERNACIÓN DE ANTIOQUIA</t>
  </si>
  <si>
    <t>PRESTACION DE SERVICIOS DE OPERADOR DE TELEFONIA CELULAR PARA LA GOBERNACIÓN DE ANTIOQUIA</t>
  </si>
  <si>
    <t>SERVICIO DE CONECTIVIDAD DE INTERNET PARA LA GOBERNACION DE ANTIOQUIA Y SUS SEDES EXTERNAS</t>
  </si>
  <si>
    <t>ESTUDIOS DE PREFACTIBILIDAD Y FACTIBILIDAD PARA EL COBRO DE VALORIZACIÓN EN PROYECTOS DE INFRAESTRUCTURA DE TRANSPORTE EN EL DEPARTAMENTO DE ANTIOQUIA</t>
  </si>
  <si>
    <t xml:space="preserve">FORMULACIÓN TITULACIÓN DE PREDIOS RELACIONADOS CON LA INFRAESTRUCTURA DE TRANSPORTE DE ANTIOQUIA. LA GESTIÓN PREDIAL DE PROYECTOS VIALES ENTRE ELLOS EL PROYECTO ANORÍ-LIMON.
</t>
  </si>
  <si>
    <t>ADMINISTRACIÓN Y OPERACIÓN DE LA ESTACIÓN DE PEAJE PAJARITO EN LA VÍA PAJARITO - SAN PEDRO DE LOS MILAGROS - LA YE -  ENTRERRÍOS - SANTA ROSA DE OSOS EN EL DEPARTAMENTO DE ANTIOQUIA</t>
  </si>
  <si>
    <t>BRINDAR APOYO TÉCNICO, ADMINISTRATIVO, FINANCIERO, CONTABLE, PREDIAL,  LEGAL, SOCIAL, AMBIENTAL DE LOS PROYECTOS,   PROCESOS Y CONTRATOS LLEVADOS A CABO EN LA SECRETARIA DE INFRAESTRUCTURA FISICA DEL DEPARTAMENTO DE ANTIOQUIA</t>
  </si>
  <si>
    <t>MEJORAMIENTO Y CONSTRUCCIÓN DE OBRAS COMPLEMENTARIAS SOBRE EL CORREDOR VIAL CONCEPCIÓN-ALEJANDRIA (CODIGO 62AN19-1), DE LA SUBREGION ORIENTE</t>
  </si>
  <si>
    <t>INTERVENTORIA TECNICA, ADMINISTRATIVA, AMBIENTAL, FINANCIERA Y LEGAL PARA EL MEJORAMIENTO Y CONSTRUCCIÓN DE OBRAS COMPLEMENTARIAS SOBRE EL CORREDOR VIAL CONCEPCIÓN-ALEJANDRIA (CODIGO 62AN19-1), DE LA SUBREGION ORIENTE</t>
  </si>
  <si>
    <t>MEJORAMIENTO Y CONSTRUCCIÓN DE OBRAS COMPLEMENTARIAS SOBRE EL CORREDOR VIAL SAN JERÓNIMO-POLEAL (62AN16), DE LA SUBREGION OCCIDENTE</t>
  </si>
  <si>
    <t>INTERVENTORIA TECNICA, ADMINISTRATIVA, AMBIENTAL, FINANCIERA Y LEGAL PARA EL MEJORAMIENTO Y CONSTRUCCIÓN DE OBRAS COMPLEMENTARIAS SOBRE EL CORREDOR VIAL SAN JERÓNIMO-POLEAL (62AN16), DE LA SUBREGION OCCIDENTE</t>
  </si>
  <si>
    <t>MEJORAMIENTO Y CONSTRUCCIÓN DE OBRAS COMPLEMENTARIAS SOBRE EL CORREDOR VIAL ALTO DEL CHUSCAL-ARMENIA (60AN08-1), DE LA SUBREGION OCCIDENTE</t>
  </si>
  <si>
    <t>INTERVENTORIA TECNICA, ADMINISTRATIVA, AMBIENTAL, FINANCIERA Y LEGAL PARA EL MEJORAMIENTO Y CONSTRUCCIÓN DE OBRAS COMPLEMENTARIAS SOBRE EL CORREDOR VIAL ALTO DEL CHUSCAL-ARMENIA (60AN08-1), DE LA SUBREGION OCCIDENTE</t>
  </si>
  <si>
    <t>MEJORAMIENTO Y CONSTRUCCIÓN DE OBRAS COMPLEMENTARIAS SOBRE EL CORREDOR VIAL SAN FERMIN-BRICEÑO (25AN13), DE LA SUBREGION NORTE</t>
  </si>
  <si>
    <t>INTERVENTORIA TECNICA, ADMINISTRATIVA, AMBIENTAL, FINANCIERA Y LEGAL PARA EL MEJORAMIENTO Y CONSTRUCCIÓN DE OBRAS COMPLEMENTARIAS SOBRE EL CORREDOR VIAL SAN FERMIN-BRICEÑO (25AN13), DE LA SUBREGION NORTE</t>
  </si>
  <si>
    <t>MEJORAMIENTO Y CONSTRUCCIÓN DE OBRAS COMPLEMENTARIAS SOBRE EL CORREDOR VIAL SALGAR-LA CÁMARA-LA QUIEBRA (60AN05-1), DE LA SUBREGION SUROESTE</t>
  </si>
  <si>
    <t>INTERVENTORIA TECNICA, ADMINISTRATIVA, AMBIENTAL, FINANCIERA Y LEGAL PARA EL MEJORAMIENTO Y CONSTRUCCIÓN DE OBRAS COMPLEMENTARIAS SOBRE EL CORREDOR VIAL SALGAR-LA CÁMARA-LA QUIEBRA (60AN05-1), DE LA SUBREGION SUROESTE</t>
  </si>
  <si>
    <t>MEJORAMIENTO Y CONSTRUCCIÓN DE OBRAS COMPLEMENTARIAS SOBRE EL CORREDOR VIAL SONSÓN-LA QUIEBRA-NARIÑO (56AN10), DE LA SUBREGION ORIENTE</t>
  </si>
  <si>
    <t>INTERVENTORIA TECNICA, ADMINISTRATIVA, AMBIENTAL, FINANCIERA Y LEGAL PARA EL MEJORAMIENTO Y CONSTRUCCIÓN DE OBRAS COMPLEMENTARIAS SOBRE EL CORREDOR VIAL SONSÓN-LA QUIEBRA-NARIÑO (56AN10), DE LA SUBREGION ORIENTE</t>
  </si>
  <si>
    <t>INTERVENTORIA TECNICA, ADMINISTRATIVA, AMBIENTAL, FINANCIERA Y LEGAL PARA EL MEJORAMIENTO Y CONSTRUCCIÓN DE OBRAS COMPLEMENTARIAS SOBRE EL CORREDOR VIAL LA QUIEBRA-ARGELIA (56AN10-1), DE LA SUBREGION ORIENTE</t>
  </si>
  <si>
    <t>MEJORAMIENTO Y CONSTRUCCIÓN DE OBRAS COMPLEMENTARIAS SOBRE EL CORREDOR VIAL SOFIA-YOLOMBÓ (62AN23), DE LA SUBREGION NORDESTE</t>
  </si>
  <si>
    <t>INTERVENTORIA TECNICA, ADMINISTRATIVA, AMBIENTAL, FINANCIERA Y LEGAL PARA EL MEJORAMIENTO Y CONSTRUCCIÓN DE OBRAS COMPLEMENTARIAS SOBRE EL CORREDOR VIAL SOFIA-YOLOMBÓ (62AN23), DE LA SUBREGION NORDESTE</t>
  </si>
  <si>
    <t>MEJORAMIENTO, REHABILITACION Y MANTENIMIENTO DE LAS VÍAS DE LAS SUBREGIONES DE OCCIDENTE  Y URABÁ DEL DEPARTAMENTO DE ANTIOQUIA</t>
  </si>
  <si>
    <t>MEJORAMIENTO, REHABILITACION Y MANTENIMIENTO DE LAS VÍAS DE LAS SUBREGIONES NORDESTE Y MAGDALENA MEDIO DEL DEPARTAMENTO DE ANTIOQUIA</t>
  </si>
  <si>
    <t>MEJORAMIENTO, REHABILITACIÓN Y MANTENIMIENTO DE LAS VÍAS  DE INFLUENCIA DEL PEAJE DE PAJARITO DE LA SUBREGIÓN NORTE DEL DEPARTAMENTO DE ANTIOQUIA.</t>
  </si>
  <si>
    <t>MEJORAMIENTO, REHABILITACIÓN Y MANTENIMIENTO  DE LAS VÍAS DE LA SUBREGION DE ORIENTE DEL DEPARTAMENTO DE ANTIOQUIA</t>
  </si>
  <si>
    <t>MEJORAMIENTO, REHABILITACION Y MANTENIMIENTO DE LAS VIAS DE LAS SUBREGIONES NORTE Y BAJO CAUCA DEL DEPARTAMENTO DE ANTIOQUIA, SE EXCLUYEN LAS VÍAS DE INFLUENCIA DEL PEAJE DE PAJARITO EN LA SUBREGIÓN NORTE.</t>
  </si>
  <si>
    <t>PRESTAR EL SERVICIO DE ADMINISTRACIÓN Y OPERACIÓN DE MAQUINARIA PARA EL DEPARTAMENTO DE ANTIOQUIA</t>
  </si>
  <si>
    <t>EL DEPARTAMENTO DE ANTIOQUIA COLABORA AL MUNICIPIO DE YOLOMBO CON RECURSOS ECONOMICOS PARA QUE ESTE LLEVE A CABO LA PAVIMENTACION DE VIAS TERCIARIAS.</t>
  </si>
  <si>
    <t>EL DEPARTAMENTO DE ANTIOQUIA COLABORA AL MUNICIPIO DE EL CARMEN DE VIBORAL CON RECURSOS ECONOMICOS PARA QUE ESTE LLEVE A CABO LA PAVIMENTACION DE VIAS TERCIARIAS.</t>
  </si>
  <si>
    <t>EL DEPARTAMENTO DE ANTIOQUIA COLABORA AL MUNICIPIO DE EL SANTUARIO CON RECURSOS ECONOMICOS PARA QUE ESTE LLEVE A CABO LA PAVIMENTACION DE VIAS TERCIARIAS.</t>
  </si>
  <si>
    <t>EL DEPARTAMENTO DE ANTIOQUIA COLABORA AL MUNICIPIO DE MARINILLA CON RECURSOS ECONOMICOS PARA QUE ESTE LLEVE A CABO LA PAVIMENTACION DE VIAS TERCIARIAS.</t>
  </si>
  <si>
    <t>EL DEPARTAMENTO DE ANTIOQUIA COLABORA AL MUNICIPIO DE CONCORDIA CON RECURSOS ECONOMICOS PARA QUE ESTE LLEVE A CABO LA PAVIMENTACION DE VIAS TERCIARIAS.</t>
  </si>
  <si>
    <t>EL DEPARTAMENTO DE ANTIOQUIA COLABORA AL MUNICIPIO DE VENECIA CON RECURSOS ECONOMICOS PARA QUE ESTE LLEVE A CABO LA PAVIMENTACION DE VIAS TERCIARIAS.</t>
  </si>
  <si>
    <t>EL DEPARTAMENTO DE ANTIOQUIA COLABORA AL MUNICIPIO DE SAN PEDRO DE URABA CON RECURSOS ECONOMICOS PARA QUE ESTE LLEVE A CABO LA PAVIMENTACION DE VIAS TERCIARIAS.</t>
  </si>
  <si>
    <t>EL DEPARTAMENTO DE ANTIOQUIA COLABORA AL MUNICIPIO DE VEGACHI CON RECURSOS ECONOMICOS PARA QUE ESTE LLEVE A CABO LA PAVIMENTACION DE VIAS URBANAS.</t>
  </si>
  <si>
    <t>EL DEPARTAMENTO DE ANTIOQUIA COLABORA AL MUNICIPIO DE AMAGA CON RECURSOS ECONOMICOS PARA QUE ESTE LLEVE A CABO LA PAVIMENTACION DE VIAS URBANAS.</t>
  </si>
  <si>
    <t>EL DEPARTAMENTO DE ANTIOQUIA COLABORA AL MUNICIPIO DE SAN VICENTE FERRER CON RECURSOS ECONOMICOS PARA QUE ESTE LLEVE A CABO LA PAVIMENTACION DE VIAS URBANAS.</t>
  </si>
  <si>
    <t>INTERVENTORIA TECNICA, ADMINISTRATIVA, AMBIENTAL, FINANCIERA Y LEGAL PARA EL MEJORAMIENTO, REHABILITACION Y MANTENIMIENTO DE LAS VÍAS DE LAS SUBREGIONES DE OCCIDENTE  Y URABÁ DEL DEPARTAMENTO DE ANTIOQUIA</t>
  </si>
  <si>
    <t>INTERVENTORÍA TÉCNICA, ADMINISTRATIVA, AMBIENTAL, FINANCIERA Y LEGAL PARA EL MEJORAMIENTO, REHABILITACION Y MANTENIMIENTO DE LAS VÍAS DE LAS SUBREGIONES NORDESTE Y MAGDALENA MEDIO DEL DEPARTAMENTO DE ANTIOQUIA</t>
  </si>
  <si>
    <t>INTERVENTORÍA TÉCNICA, ADMINISTRATIVA, AMBIENTAL, FINANCIERA Y LEGAL PARA EL MEJORAMIENTO, REHABILITACION Y MANTENIMIENTO DE LAS VÍAS DE LA SUBREGION DEL SUROESTE DEL DEPARTAMENTO DE ANTIOQUIA.</t>
  </si>
  <si>
    <t>INTERVENTORÍA TÉCNICA, ADMINISTRATIVA, AMBIENTAL, FINANCIERA Y LEGAL PARA EL MEJORAMIENTO, REHABILITACIÓN Y MANTENIMIENTO  DE LAS VÍAS DE LA SUBREGION DE ORIENTE DEL DEPARTAMENTO DE ANTIOQUIA</t>
  </si>
  <si>
    <t xml:space="preserve">PRESTAR EL SERVICIO DE ATENCIÓN PARA RECUPERACIÓN NUTRICIONAL, A LOS NIÑOS Y NIÑAS EN CONDICIÓN DE DESNUTRICIÓN Y A MADRES GESTANTES Y LACTANTES CON BAJO PESO EN EL MUNICIPIO DE  TURBO </t>
  </si>
  <si>
    <t>PRESTAR EL SERVICIO DE ATENCIÓN PARA RECUPERACIÓN NUTRICIONAL, A LOS NIÑOS Y NIÑAS EN CONDICIÓN DE DESNUTRICIÓN Y A MADRES GESTANTES Y LACTANTES CON BAJO PESO EN EL MUNICIPIO DE  MURINDO</t>
  </si>
  <si>
    <t>3839275</t>
  </si>
  <si>
    <t>camila.zapata@antioquia.gov.co</t>
  </si>
  <si>
    <t>3839262</t>
  </si>
  <si>
    <t>natalia.lopez@antioquia.gov.co</t>
  </si>
  <si>
    <t>3839270</t>
  </si>
  <si>
    <t>linamaria.roldan@antioquia.gov.co</t>
  </si>
  <si>
    <t>3839245</t>
  </si>
  <si>
    <t>santiago.morales@antioquia.gov.co</t>
  </si>
  <si>
    <t>3839246</t>
  </si>
  <si>
    <t>3838845</t>
  </si>
  <si>
    <t>luis.torres@antioquia.gov.co</t>
  </si>
  <si>
    <t>suburaba@hotmail.com</t>
  </si>
  <si>
    <t>3838819</t>
  </si>
  <si>
    <t>3838824</t>
  </si>
  <si>
    <t>alejandro.henao.gov.co</t>
  </si>
  <si>
    <t>teresita.rengifo@antioquia.gov.co</t>
  </si>
  <si>
    <t>3838836</t>
  </si>
  <si>
    <t>3838828</t>
  </si>
  <si>
    <t>3838814</t>
  </si>
  <si>
    <t>beatriz.pulgarin@antioquia.gov.co</t>
  </si>
  <si>
    <t>jesus.zapata@antioquia.gov.co</t>
  </si>
  <si>
    <t>carlos.giraldo@antioquia.gov.co</t>
  </si>
  <si>
    <t>libardo.castrillon@antioquia.gov.co</t>
  </si>
  <si>
    <t>silvia.orozco@antioquia.gov.co</t>
  </si>
  <si>
    <t>carlos.cordoba@antioquia.gov.co</t>
  </si>
  <si>
    <t>juan.bedoya@antioquia.gov.co</t>
  </si>
  <si>
    <t>mauricio.berrio@antioquia.gov.co</t>
  </si>
  <si>
    <t>guillermo.toro@antioquia.gov.co</t>
  </si>
  <si>
    <t>nataly.restrepo@antioquia.gov.co</t>
  </si>
  <si>
    <t>juan.montoya@antioquia.gov.co</t>
  </si>
  <si>
    <t>javier.montoya@antioquia.gov.co</t>
  </si>
  <si>
    <t>3838820</t>
  </si>
  <si>
    <t>luis.uribe@antioquia.gov.co</t>
  </si>
  <si>
    <t>jorge.gañan@antioquia.gov.co</t>
  </si>
  <si>
    <t>3835152</t>
  </si>
  <si>
    <t>3838131</t>
  </si>
  <si>
    <t>luz.correa@antioquia.gov.co</t>
  </si>
  <si>
    <t>diana.david@antioquia.gov.co</t>
  </si>
  <si>
    <t>melissa.urrego@antioquia,gov.co</t>
  </si>
  <si>
    <t>3838171</t>
  </si>
  <si>
    <t>luis.mesa@antioquia.gov.co</t>
  </si>
  <si>
    <t>3838572</t>
  </si>
  <si>
    <t>juan.restreposi@antioquia.gov.co</t>
  </si>
  <si>
    <t>juan.velez@antioquia.gov.co</t>
  </si>
  <si>
    <t>diego.agudelo@antioquia.gov.co</t>
  </si>
  <si>
    <t>juanpablo.duran@antioquia.gov.co</t>
  </si>
  <si>
    <t>ivan.guzman@antioquia.gov.co</t>
  </si>
  <si>
    <t>juan.vasquez@antioquia.gov.co</t>
  </si>
  <si>
    <t>3838471</t>
  </si>
  <si>
    <t xml:space="preserve"> juaneugenio.maya@antioquia.gov.co</t>
  </si>
  <si>
    <t>juliana.arboleda@antioquia.gov.co</t>
  </si>
  <si>
    <t>3835591</t>
  </si>
  <si>
    <t>gloria.munera@antioquia.gov.co</t>
  </si>
  <si>
    <t>3839075</t>
  </si>
  <si>
    <t>johnjairo.guerra@antioquia.gov.co</t>
  </si>
  <si>
    <t>3835588</t>
  </si>
  <si>
    <t>grecia.morales@antioquia.gov.co</t>
  </si>
  <si>
    <t>3838663</t>
  </si>
  <si>
    <t>ana.cruz@antioquia.gov.co</t>
  </si>
  <si>
    <t>3839370</t>
  </si>
  <si>
    <t>juan.arango@antioquia.gov.co</t>
  </si>
  <si>
    <t>3839365</t>
  </si>
  <si>
    <t>3839371</t>
  </si>
  <si>
    <t>3839372</t>
  </si>
  <si>
    <t>3839070</t>
  </si>
  <si>
    <t>jorge.duran@antioquia.gov.co</t>
  </si>
  <si>
    <t>3839071</t>
  </si>
  <si>
    <t>jorge.patino@antioquia.gov.co</t>
  </si>
  <si>
    <t>3839691</t>
  </si>
  <si>
    <t>3838823</t>
  </si>
  <si>
    <t>diana.taborda@antioquia.gov.co</t>
  </si>
  <si>
    <t>bancodelagente@antioquia.gov.co</t>
  </si>
  <si>
    <t>3838638</t>
  </si>
  <si>
    <t>sandra.gallego@antioquia.gov.co</t>
  </si>
  <si>
    <t>luis.echavarria@antioquia.gov.co</t>
  </si>
  <si>
    <t>catalina.ayala@antioquia.gov.co</t>
  </si>
  <si>
    <t>3839404</t>
  </si>
  <si>
    <t>mariela.rios@antioquia.gov.co</t>
  </si>
  <si>
    <t>yomar.benitez@antioquia.gov.co</t>
  </si>
  <si>
    <t>3838628</t>
  </si>
  <si>
    <t>luisjaime.osorio@antioquia.gov.co</t>
  </si>
  <si>
    <t>juandavid.garcia@antioquia.gov.co</t>
  </si>
  <si>
    <t>3839403</t>
  </si>
  <si>
    <t>alvaro.villada@antioquia.gov.co</t>
  </si>
  <si>
    <t>3835136-8389180</t>
  </si>
  <si>
    <t>hernando.latorre@antioquia.gov.co</t>
  </si>
  <si>
    <t>3839207</t>
  </si>
  <si>
    <t>jorge.elejalde@antioquia.gov.co</t>
  </si>
  <si>
    <t>3839171</t>
  </si>
  <si>
    <t>miguel.quintero@antioquia.gov.co</t>
  </si>
  <si>
    <t>3839123</t>
  </si>
  <si>
    <t>fernando.henao@antioquia.gov.co</t>
  </si>
  <si>
    <t>3839125</t>
  </si>
  <si>
    <t>sebastian.munoz@antioquia.gov.co</t>
  </si>
  <si>
    <t>3838659</t>
  </si>
  <si>
    <t>3838602</t>
  </si>
  <si>
    <t>ana.perez@antioquia.gov.co</t>
  </si>
  <si>
    <t>clara.ortiz@antioquia.gov.co</t>
  </si>
  <si>
    <t>aicardo.urrego@antioquia.gov.co</t>
  </si>
  <si>
    <t>3838350</t>
  </si>
  <si>
    <t>3838353</t>
  </si>
  <si>
    <t>3837022</t>
  </si>
  <si>
    <t>natalia.ruiz@fla.com.co</t>
  </si>
  <si>
    <t>3838878</t>
  </si>
  <si>
    <t>3838874</t>
  </si>
  <si>
    <t>3835228</t>
  </si>
  <si>
    <t>3835221</t>
  </si>
  <si>
    <t>rosario.manrique@antioquia.gov.co</t>
  </si>
  <si>
    <t>3839888</t>
  </si>
  <si>
    <t>erika.torres@antioquia.gov.co</t>
  </si>
  <si>
    <t>3839941</t>
  </si>
  <si>
    <t>beatriz.loperamontoya@antioquia.gov.co</t>
  </si>
  <si>
    <t>3835387</t>
  </si>
  <si>
    <t>3835169</t>
  </si>
  <si>
    <t>alexandra.gallo@antioquia.gov.co</t>
  </si>
  <si>
    <t>3839910</t>
  </si>
  <si>
    <t>dora.gomez@antioquia.gov.co</t>
  </si>
  <si>
    <t>saludpublica.san@antioquia.gov.co</t>
  </si>
  <si>
    <t>3835386</t>
  </si>
  <si>
    <t>gustavo.posada@antioquia.gov.co</t>
  </si>
  <si>
    <t>3835402</t>
  </si>
  <si>
    <t>adriana.echeverri@antioquia.gov.co</t>
  </si>
  <si>
    <t>3835414</t>
  </si>
  <si>
    <t>3835381</t>
  </si>
  <si>
    <t>mary.brome@antioquia.gov.co</t>
  </si>
  <si>
    <t>luzmyriam.cano@antioquia.gov.co</t>
  </si>
  <si>
    <t>samir.murillo@antioquia.gov.co</t>
  </si>
  <si>
    <t>infraccionesmisionmedica@antioquia.gov.co</t>
  </si>
  <si>
    <t>santiago.marin@antioquia.gov.co</t>
  </si>
  <si>
    <t>nicolas.montoya@antioquia.gov.co</t>
  </si>
  <si>
    <t>3839882</t>
  </si>
  <si>
    <t>marcela.arrubla@antioquia.gov.co</t>
  </si>
  <si>
    <t>personasmayores@antioquia.gov.co</t>
  </si>
  <si>
    <t>3835175</t>
  </si>
  <si>
    <t>dmarzolam@antioquia.gov.co</t>
  </si>
  <si>
    <t>anamaria.medinag@antioquia.gov.co</t>
  </si>
  <si>
    <t>3838685</t>
  </si>
  <si>
    <t>carlos.escobar@antioquia.gov.co</t>
  </si>
  <si>
    <t>3838686</t>
  </si>
  <si>
    <t>3839255</t>
  </si>
  <si>
    <t>jvergarhe@antioquia.gov.co</t>
  </si>
  <si>
    <t>3835432</t>
  </si>
  <si>
    <t>3839397</t>
  </si>
  <si>
    <t>juan.hurtado@antioquia.gov.co</t>
  </si>
  <si>
    <t xml:space="preserve">MEJORAMIENTO Y CONSTRUCCIÓN DE OBRAS COMPLEMENTARIAS SOBRE EL CORREDOR VIAL LA QUIEBRA-ARGELIA (56AN10-1), DE LA SUBREGION ORIENTE
</t>
  </si>
  <si>
    <t>MEJORAMIENTO Y CONSTRUCCIÓN DE OBRAS COMPLEMENTARIAS SOBRE EL CORREDOR VIAL COCORNÁ - EL RAMAL (GRANADA)(60AN17-1), DE LA SUBREGION ORIENTE</t>
  </si>
  <si>
    <t>INTERVENTORIA TECNICA, ADMINISTRATIVA, AMBIENTAL, FINANCIERA Y LEGAL PARA EL MEJORAMIENTO Y CONSTRUCCIÓN DE OBRAS COMPLEMENTARIAS SOBRE EL CORREDOR VIAL COCORNÁ - EL RAMAL (GRANADA)(60AN17-1), DE LA SUBREGION ORIENTE</t>
  </si>
  <si>
    <t>ESTUDIOS Y DISEÑOS TÉCNICOS PARA EL MEJORAMIENTO, REHABILITACION Y/O PAVIMENTACION DEL TRAMO DE VIA COLORADO-NECHI (CODIGO DE VIA 25AN18) EN LA SUBREGION BAJO CAUCA DEL DEPARTAMENTO DE ANTIOQUIA</t>
  </si>
  <si>
    <t>INTERVENTORIA TECNICA, ADMINISTRATIVA, AMBIENTAL, FINANCIERA Y LEGAL PARA LOS ESTUDIOS Y DISEÑOS PARA EL MEJORAMIENTO, REHABILITACION Y/O PAVIMENTACION DEL TRAMO DE VIA COLORADO-NECHI (CODIGO DE VIA 25AN18) EN LA SUBREGION BAJO CAUCA DEL DEPARTAMENTO DE ANTIOQUIA</t>
  </si>
  <si>
    <t>EL DEPARTAMENTO DE ANTIOQUIA COLABORA AL MUNICIPIO DE BRICEÑO CON RECURSOS ECONOMICOS PARA QUE ESTE LLEVE A CABO LA PAVIMENTACION DE VIAS TERCIARIAS. BRICEÑO LAS AURAS</t>
  </si>
  <si>
    <t>EL DEPARTAMENTO DE ANTIOQUIA COLABORA AL MUNICIPIO DE GOMEZ PLATA CON RECURSOS ECONOMICOS PARA QUE ESTE LLEVE A CABO LA PAVIMENTACION DE VIAS URBANAS EN EL CORREGIMIENTO EL SALTO EN EL MUNICIPIO DE GOMEZ PLATA</t>
  </si>
  <si>
    <t>CONVENIO PARA LA ENTREGA DE LOS RECURSOS PROVENIENTES POR LA VENTA DE ISAGEN AL DEPARTAMENTO DE ANTIOQUIA, PARA LA CONSTRUCCION DE CICLOINFRAESTRUCTURA EN LAS SUBREGIONES DE URABA, OCCIDENTE Y AREA METROPOLITANA DEL DEPARTAMENTO DE ANTIOQUIA</t>
  </si>
  <si>
    <t>CONVENIO DE COOPERACIÓN PARA LA ENTREGA DE RECURSOS PROVENIENTES DE LA VENTA DE ISAGEN PARA REALIZAR LA CONSTRUCCION DE PASEOS URBANOS DE MALECON TURISTICO ETAPA 1 EN LOS BARRIOS SANTAFE Y LA PLAYA DEL MUNICIPIO DE TURBO</t>
  </si>
  <si>
    <t>PRESTACIÓN DE SERVICIOS PARA APOYAR LA SUPERVISIÓN, SEGUIMIENTO Y CONTROL DEL MANTENIMIENTO GENERAL DE LAS AERONAVES DEL DEPARTAMENTO DE ANTIOQUIA.</t>
  </si>
  <si>
    <t>mauro.gutierrez@antioquia.gov.co</t>
  </si>
  <si>
    <t>3839692</t>
  </si>
  <si>
    <t>3839693</t>
  </si>
  <si>
    <t>cyomara.rios@antioquia.gov.co</t>
  </si>
  <si>
    <t>carlosalberto.marin@antioquia.gov.co</t>
  </si>
  <si>
    <t>3838850</t>
  </si>
  <si>
    <t>3838692</t>
  </si>
  <si>
    <t>lorenzo.portocarrero@antioquia.gov.co</t>
  </si>
  <si>
    <t>3838807</t>
  </si>
  <si>
    <t>carlos.valencia@antioquia.gov.co</t>
  </si>
  <si>
    <t>3838801</t>
  </si>
  <si>
    <t>jaime.garzon@antioquia.gov.co</t>
  </si>
  <si>
    <t>Herman.serna@antioquia.gov.co3838</t>
  </si>
  <si>
    <t>catalina.marin@antioquia.com</t>
  </si>
  <si>
    <t>3838811</t>
  </si>
  <si>
    <t>jose.arango@antioquia.gov.co</t>
  </si>
  <si>
    <t>jorge.ramirez@antioquia.gov.co</t>
  </si>
  <si>
    <t>diego.valllejo@antioquia.gov.co</t>
  </si>
  <si>
    <t>judith.gomez@antioquia.gov.co</t>
  </si>
  <si>
    <t>jose.velasquez@antioquia.gov.co</t>
  </si>
  <si>
    <t>jesus.palacios@antioquia.gov.co</t>
  </si>
  <si>
    <t>jose.delgado@antioqua.gov.co</t>
  </si>
  <si>
    <t>leonardo.garcia@antioquia.gov.co</t>
  </si>
  <si>
    <t>wilson.villa@antioquia.gov.co</t>
  </si>
  <si>
    <t>gloria.bedoya@antioquia.gov.co</t>
  </si>
  <si>
    <t>3838849</t>
  </si>
  <si>
    <t>javier.gomez@antioquia.gov.co</t>
  </si>
  <si>
    <t>luis.henao@antioquia.gov.co</t>
  </si>
  <si>
    <t>alba.gironlopez@antioquia.gov.co</t>
  </si>
  <si>
    <t xml:space="preserve">
3839227
3839277</t>
  </si>
  <si>
    <t xml:space="preserve">
saralucia.urrego@antioquia.gov.co
jorge.gallego@antioquia.gov.co</t>
  </si>
  <si>
    <t xml:space="preserve">
3839227
3839278</t>
  </si>
  <si>
    <t>hanzz.mariaga@antioquia.gov.co</t>
  </si>
  <si>
    <t>Sulmapatricia.rodriguez@antioquia.gov.co</t>
  </si>
  <si>
    <t>3838502</t>
  </si>
  <si>
    <t>francisco.roldan@antioquia.gov.co</t>
  </si>
  <si>
    <t>deysyalexandra.yepes@antioquia.gov.co</t>
  </si>
  <si>
    <t>3837020</t>
  </si>
  <si>
    <t>3837021</t>
  </si>
  <si>
    <t>juan.cortes@antioquia.gov.co</t>
  </si>
  <si>
    <t>wilson.duque@antioquia.gov.co</t>
  </si>
  <si>
    <t>jorge.canas@antioquia.gov.co</t>
  </si>
  <si>
    <t>3838658</t>
  </si>
  <si>
    <t>dora.corrales@antioquia.gov.co</t>
  </si>
  <si>
    <t>3838651</t>
  </si>
  <si>
    <t>Haver.gonzalez@antioquia.gov.co</t>
  </si>
  <si>
    <t>3838652</t>
  </si>
  <si>
    <t>3838653</t>
  </si>
  <si>
    <t>3838654</t>
  </si>
  <si>
    <t>3838655</t>
  </si>
  <si>
    <t>3838301</t>
  </si>
  <si>
    <t>victoria.ramirez@antioquia.gov.co</t>
  </si>
  <si>
    <t>3838302</t>
  </si>
  <si>
    <t>3839107</t>
  </si>
  <si>
    <t>carlos.vanegas@antioquia. Gov.co</t>
  </si>
  <si>
    <t>3839336</t>
  </si>
  <si>
    <t>astrid.arroyo@antioquia.gov.co</t>
  </si>
  <si>
    <t>3838330</t>
  </si>
  <si>
    <t>hugo.parra@antioquia.gov.co</t>
  </si>
  <si>
    <t>norman.harry@antioquia.gov.co</t>
  </si>
  <si>
    <t>3838123</t>
  </si>
  <si>
    <t>jhonatan.suarez@antioquia.gov.co</t>
  </si>
  <si>
    <t>adriana.fontalvo@antioquia.gov.co</t>
  </si>
  <si>
    <t>3838048</t>
  </si>
  <si>
    <t>angela.soto@antioquia.gov.co</t>
  </si>
  <si>
    <t>3839179</t>
  </si>
  <si>
    <t>3835592</t>
  </si>
  <si>
    <t>3837980
3837981</t>
  </si>
  <si>
    <t xml:space="preserve">rodrigo.echeverry@antioquia.gov.co
</t>
  </si>
  <si>
    <t>3837980 3837981</t>
  </si>
  <si>
    <t>3838620</t>
  </si>
  <si>
    <t>maria.ortega@antioquia.gov.co</t>
  </si>
  <si>
    <t>efraim.buitrago@antioquia.gov.co</t>
  </si>
  <si>
    <t>3838612</t>
  </si>
  <si>
    <t>adriana.osorio@antioquia.gov.co</t>
  </si>
  <si>
    <t>3838603</t>
  </si>
  <si>
    <t>3835016</t>
  </si>
  <si>
    <t>jacinto.cordoba@antioquia.gov.co</t>
  </si>
  <si>
    <t>3835017</t>
  </si>
  <si>
    <t>adriana.cardona@antioquia.gov.co</t>
  </si>
  <si>
    <t>maría.mesa@antioquia.gov.co</t>
  </si>
  <si>
    <t>3835136-8389181</t>
  </si>
  <si>
    <t>3835140</t>
  </si>
  <si>
    <t>3838633</t>
  </si>
  <si>
    <t>3838359</t>
  </si>
  <si>
    <t>piedaddelpilar.aragon@antioquia.gov.co</t>
  </si>
  <si>
    <t>3838637</t>
  </si>
  <si>
    <t>3838667</t>
  </si>
  <si>
    <t>3838491</t>
  </si>
  <si>
    <t>fabiola.vergara@antioquia.gov.co</t>
  </si>
  <si>
    <t>3838490</t>
  </si>
  <si>
    <t>gonzalo.duque@antioquia.gov.co</t>
  </si>
  <si>
    <t>harlinton.arango@antioquia.gov.co</t>
  </si>
  <si>
    <t>3835609</t>
  </si>
  <si>
    <t>yuliana.barrientos@antioquia.gov.co</t>
  </si>
  <si>
    <t>3839905</t>
  </si>
  <si>
    <t>rosendo.orozco@antioquia.gov.co</t>
  </si>
  <si>
    <t>3839879</t>
  </si>
  <si>
    <t>armando.galeano@antioquia.gov.co</t>
  </si>
  <si>
    <t>3839849</t>
  </si>
  <si>
    <t>carlos.osorio@antioquia.gov.co</t>
  </si>
  <si>
    <t>3839436</t>
  </si>
  <si>
    <t>ivan.ruiz@antioquia.gov.co</t>
  </si>
  <si>
    <t>3839948</t>
  </si>
  <si>
    <t>luis.gaviria@antioquia.gov.co</t>
  </si>
  <si>
    <t>3839943</t>
  </si>
  <si>
    <t>ipseps@antioquia.gov.co</t>
  </si>
  <si>
    <t>3839883</t>
  </si>
  <si>
    <t>johnwilliam.tabares@antioquia.gov.co</t>
  </si>
  <si>
    <t>3839884</t>
  </si>
  <si>
    <t>3839880</t>
  </si>
  <si>
    <t>3839881</t>
  </si>
  <si>
    <t>3839946</t>
  </si>
  <si>
    <t>ivan.zea@antioquia.gov.co</t>
  </si>
  <si>
    <t>3839906</t>
  </si>
  <si>
    <t xml:space="preserve"> 3839809</t>
  </si>
  <si>
    <t xml:space="preserve">Patricia.pamplona@antioquia.gov.co </t>
  </si>
  <si>
    <t>383 98 21</t>
  </si>
  <si>
    <t>cesarmauricio.ruiz@antioquia.gov.co</t>
  </si>
  <si>
    <t>3838959</t>
  </si>
  <si>
    <t>3839798</t>
  </si>
  <si>
    <t>3839950</t>
  </si>
  <si>
    <t>victoria.villegas@antioquia.gov.co</t>
  </si>
  <si>
    <t>mariaalejandra.vallejo@antioquia.gov.co</t>
  </si>
  <si>
    <t>alexandra.jimenez@antioquia.gov.co</t>
  </si>
  <si>
    <t>3835419</t>
  </si>
  <si>
    <t>jhojan.lujan@antioquia.gov.co</t>
  </si>
  <si>
    <t>2622714</t>
  </si>
  <si>
    <t>mariap.lopez@antioquia.gov.co</t>
  </si>
  <si>
    <t>3839807</t>
  </si>
  <si>
    <t>angela.jaramillo@antioquia.gov.co</t>
  </si>
  <si>
    <t>3835385</t>
  </si>
  <si>
    <t>3835377</t>
  </si>
  <si>
    <t>norelly.areiza@antioquia.gov.co</t>
  </si>
  <si>
    <t>3839819</t>
  </si>
  <si>
    <t>maria.norena@antioquia.gov.co</t>
  </si>
  <si>
    <t>3839936</t>
  </si>
  <si>
    <t>jorge.mejia@antioquia.gov.co</t>
  </si>
  <si>
    <t>3839868</t>
  </si>
  <si>
    <t>3839830</t>
  </si>
  <si>
    <t>luisfernando.palacio@antioquia.gov.co</t>
  </si>
  <si>
    <t>sandra.angulo@antioquia.gov.co</t>
  </si>
  <si>
    <t>3839734</t>
  </si>
  <si>
    <t>gloriaisabel.escobar@antioquia.gov.co</t>
  </si>
  <si>
    <t>3839751</t>
  </si>
  <si>
    <t>alexandra.alvarez@antioquia.gov.co</t>
  </si>
  <si>
    <t>anacristina.uribe@antioquia.gov.co</t>
  </si>
  <si>
    <t>3838956</t>
  </si>
  <si>
    <t>luz.martinez@antioquia.gov.co</t>
  </si>
  <si>
    <t>3839345</t>
  </si>
  <si>
    <t>victoria.hoyos@antioquia.gov.co</t>
  </si>
  <si>
    <t>3838489</t>
  </si>
  <si>
    <t>juan.canas@antioquia.gov.co</t>
  </si>
  <si>
    <t>3838870</t>
  </si>
  <si>
    <t>javier.londono@antioquia.gov.co</t>
  </si>
  <si>
    <t>3838951</t>
  </si>
  <si>
    <t>3838999</t>
  </si>
  <si>
    <t>william.vegaa@antioquia.gov.co</t>
  </si>
  <si>
    <t>marino.gutierrez@antioquia.gov.co</t>
  </si>
  <si>
    <t>3839394</t>
  </si>
  <si>
    <t>juan.gallegoosorio@antioquia.gov.co</t>
  </si>
  <si>
    <t>3839690</t>
  </si>
  <si>
    <t>donaldy.giraldo@antioquia.gov.co</t>
  </si>
  <si>
    <t>3839339</t>
  </si>
  <si>
    <t>jose.mesa@antioquia.gov.co</t>
  </si>
  <si>
    <t>3838955</t>
  </si>
  <si>
    <t>3835254</t>
  </si>
  <si>
    <t>catalina.jimenez@antioquia.gov.co</t>
  </si>
  <si>
    <t>3839036</t>
  </si>
  <si>
    <t>gustavo.restrepo@antioquia.gov.co</t>
  </si>
  <si>
    <t>3839353</t>
  </si>
  <si>
    <t>3838906</t>
  </si>
  <si>
    <t>ludwyg.londono@antioquia.gov.co</t>
  </si>
  <si>
    <t>3838307</t>
  </si>
  <si>
    <t>sergio.contreras@antioquia.gov.co</t>
  </si>
  <si>
    <t>henry.carvajal@antioquia.gov.co</t>
  </si>
  <si>
    <t>Formulación y elaboración de Planes de Etnodesarrollo para las comunidades Afro en el Departamento de Antioquia</t>
  </si>
  <si>
    <t>Prestar servicios de apoyo logistico para la realización ded encuentros departamentales, en pro del mejoramiento del desarrollo social, político, economico y cultural del pueblo afroantioqueño</t>
  </si>
  <si>
    <t xml:space="preserve">Practicante de Excelencia - Primer Semestre- </t>
  </si>
  <si>
    <t>Practicante de Excelencia - Segundo Semestre</t>
  </si>
  <si>
    <t>Apoyar conjuntamente a las comunidades Afrodescendientes de la Subregión de Urabá, para contribuir al desarrollo económico y social  de las comunidades a través de vías terciarias.</t>
  </si>
  <si>
    <t>Arrendamiento oficina de Uraba</t>
  </si>
  <si>
    <t>Fortalecimiento y Desarrollo (PROPIOS) del Programa de Agricultura Familiar en el Departamento de Todo El Departamento, Antioquia, Occidente</t>
  </si>
  <si>
    <t xml:space="preserve"> Fortalecimiento Agroempresarial y Comercial de Asociaciones Agropecuarias en el Departamento de Antioquia</t>
  </si>
  <si>
    <t>DESIGNAR ESTUDIANTES DE LAS UNIVERSIDADES PRIVADAS PARA LA REALIZACIÓN DE LA PRACTICA ACADEMICA CON EL FIN DE BRINDAR APOYO A LA GESTION DEL DEPARTAMENTO DE ANTIOQUIA Y SUS REGIONES DURANTE EL PRIMER SEMESTRE DEL 2017 Y PRIMER SEMESTRE DEL 2018</t>
  </si>
  <si>
    <t>Cofinanciar el proyecto de inversión para adecuar  Plantas de Beneficio y faenado en los municipios</t>
  </si>
  <si>
    <t xml:space="preserve"> Fortalecimiento de la infraestructura de apoyo a la producción, transformación y comercialización de productos agroindustriales en el Departamento de Antioquia.</t>
  </si>
  <si>
    <t xml:space="preserve">  Fortalecimiento a la actividad productiva del sector agropecuario (Etapa 1) en el Departamento de Antioquia</t>
  </si>
  <si>
    <t xml:space="preserve">  Apoyo a la modernización de la ganadería en el Departamento Antioquia</t>
  </si>
  <si>
    <t>ADICIÓN Y PRÓRROGA AL CONVENIO  4600006506  CUYO OBJETO ES APOYAR LA ASISTENCIA TÉCNICA DIRECTA RURAL, A TRAVÉS DE LA COFINANCIACIÓN PARA LA CONTRATACIÓN DEL PERSONAL IDÓNEO PARA LA PRESTACIÓN DE ESTE SERVICIO SEGÚN ORDENANZA 53 DEL 22 DE DICIEMBRE DE 2016. CODIGO DE NECESIDAD 19737. TERMINACION DE CONTRATO 17-04-2018.</t>
  </si>
  <si>
    <t xml:space="preserve">ADICIÓN Y PRÓRROGA AL CONVENIO 4600006684 CUYO OBJETO ES "APOYAR LA ASISTENCIA TÉCNICA DIRECTA RURAL, A TRAVÉS DE LA COFINANCIACIÓN PARA LA CONTRATACIÓN DEL PERSONAL IDONEO PARA LA PRESTACIÓN DE ESTE SERVICIO SEGÚN ORDENANZA 53 DEL 22 DE DICIEMBRE DE 2016, MUNICIPIO DE SABANETA. CODIGO DE NECESIDAD 19849. VIGENCIA FUTURA 6000002381.- TERMINA  EL </t>
  </si>
  <si>
    <t>ADICIÓN Y PRÓRROGA AL CONVENIO 4600006634 CUYO OBJETO ES "APOYAR LA ASISTENCIA TÉCNICA DIRECTA RURAL, A TRAVÉS DE LA COFINANCIACIÓN PARA LA CONTRATACIÓN DEL PERSONAL IDONEO PARA LA PRESTACIÓN DE ESTE SERVICIO SEGÚN ORDENANZA 53 DEL 22 DE DICIEMBRE DE 2016, MUNICIPIO DE AMALFI. CODIGO DE NECESIDAD 19827. VIGENCIA FUTURA 6000002381.</t>
  </si>
  <si>
    <t>ADICION Y PRORROGA AL CONVENIO 460006636 CUYO OBJETO  ES APOYAR LA ASISTENCIA TECNICA DIRECTA RURAL A TRAVES DE LA COFIANCIAON PARA LA CONTRATACION DEL PERSONAL IDONEO PARA LA PRESTACION DE ESTE SERVICIO SEGUN ORDENAZA 53 DEL 22 DICIEMBRE DE 2016 EN EL MUNCIPIO DE YOLOMBO VF 6/2381 201605000087- NECESIDAD 19853</t>
  </si>
  <si>
    <t>ADICIÓN Y PRÓRROGA AL CONVENIO 4600006635 CUYO OBJETO ES "APOYAR LA ASISTENCIA TÉCNICA DIRECTA RURAL, A TRAVÉS DE LA COFINANCIACIÓN PARA LA CONTRATACIÓN DEL PERSONAL IDONEO PARA LA PRESTACIÓN DE ESTE SERVICIO SEGÚN ORDENANZA 53 DEL 22 DE DICIEMBRE DE 2016, MUNICIPIO DE VEGACHÍ. CODIGO DE NECESIDAD 19828. VIGENCIA FUTURA 6000002381.- TERMINA  EL 13/04/2018.</t>
  </si>
  <si>
    <t>ADICIÓN Y PRÓRROGA AL CONVENIO 4600006628 CUYO OBJETO ES "APOYAR LA ASISTENCIA TÉCNICA DIRECTA RURAL, A TRAVÉS DE LA COFINANCIACIÓN PARA LA CONTRATACIÓN DEL PERSONAL IDONEO PARA LA PRESTACIÓN DE ESTE SERVICIO SEGÚN ORDENANZA 53 DEL 22 DE DICIEMBRE DE 2016, MUNICIPIO DE SANTO DOMINGO . CODIGO DE NECESIDAD 19823. VIGENCIA FUTURA 6000002381.-</t>
  </si>
  <si>
    <t>ADICIÓN Y PRÓRROGA AL CONVENIO 4600006637 CUYO OBJETO ES "APOYAR LA ASISTENCIA TÉCNICA DIRECTA RURAL, A TRAVÉS DE LA COFINANCIACIÓN PARA LA CONTRATACIÓN DEL PERSONAL IDONEO PARA LA PRESTACIÓN DE ESTE SERVICIO SEGÚN ORDENANZA 53 DEL 22 DE DICIEMBRE DE 2016, MUNICIPIO DE YALIL. CODIGO DE NECESIDAD 19830. VIGENCIA FUTURA 6000002381.- TERMINA  EL 13/04/2018.-</t>
  </si>
  <si>
    <t>ADICIÓN Y PRÓRROGA AL CONVENIO  4600006490  CUYO OBJETO ES APOYAR LA ASISTENCIA TECNICA DIRECTA RURAL, A TRAVES DE LA COFINANCIACIÓN PARA LA CONTRATACIÓN DEL PERSONAL IDONEO PARA LA PRESTACIÓN DE ESTE SERVICIO SEGÚN ORDENANZA 53 DEL 22 DE DICIEMBRE DE 2016, CODIGO NECESIDAD 19729. TERMINACION DE CONTRATO 01-05-2018. VF 6000002381 ARBOLETES</t>
  </si>
  <si>
    <t>ADICIÓN Y PRÓRROGA AL CONVENIO  4600006493  CUYO OBJETO ES APOYAR LA ASISTENCIA TECNICA DIRECTA RURAL, A TRAVES DE LA COFINANCIACIÓN PARA LA CONTRATACIÓN DEL PERSONAL IDONEO PARA LA PRESTACIÓN DE ESTE SERVICIO SEGÚN ORDENANZA 53 DEL 22 DE DICIEMBRE DE 2016, CODIGO NECESIDAD 19730. TERMINACION DE CONTRATO 01-05-2018. VF 6000002381</t>
  </si>
  <si>
    <t>ADICIÓN Y PRÓRROGA AL CONVENIO  4600006470  CUYO OBJETO ES APOYAR LA ASISTENCIA TECNICA DIRECTA RURAL, A TRAVES DE LA COFINANCIACIÓN PARA LA CONTRATACIÓN DEL PERSONAL IDONEO PARA LA PRESTACIÓN DE ESTE SERVICIO SEGÚN ORDENANZA 53 DEL 22 DE DICIEMBRE DE 2016, CODIGO NECESIDAD 19727. TERMINACION DE CONTRATO 01-05-2018. VF 6000002381.CHIGORODO</t>
  </si>
  <si>
    <t>ADICIÓN Y PRÓRROGA AL CONVENIO  4600006510  CUYO OBJETO ES APOYAR LA ASISTENCIA TÉCNICA DIRECTA RURAL, A TRAVÉS DE LA COFINANCIACIÓN PARA LA CONTRATACIÓN DEL PERSONAL IDÓNEO PARA LA PRESTACIÓN DE ESTE SERVICIO SEGÚN ORDENANZA 53 DEL 22 DE DICIEMBRE DE 2016. CODIGO DE NECESIDAD 19741. TERMINACION DE CONTRATO 05-05-2018.</t>
  </si>
  <si>
    <t>ADICIÓN Y PRÓRROGA AL CONVENIO  4600006512  CUYO OBJETO ES APOYAR LA ASISTENCIA TÉCNICA DIRECTA RURAL, A TRAVÉS DE LA COFINANCIACIÓN PARA LA CONTRATACIÓN DEL PERSONAL IDÓNEO PARA LA PRESTACIÓN DE ESTE SERVICIO SEGÚN ORDENANZA 53 DEL 22 DE DICIEMBRE DE 2016. CODIGO DE NECESIDAD 19743. TERMINACION DE CONTRATO 02-05-2018.SAN PEDRO DE URABA</t>
  </si>
  <si>
    <t>Apoyar la Asistencia Técnica Directa Rural, a través de la cofinanciación para la contratación de personal idóneo, para la prestación de este servicio, según la Ordenanza 53 del 22 de diciembre de 2016, en el Municipio de Turbo</t>
  </si>
  <si>
    <t>ADICIÓN Y PRÓRROGA AL CONVENIO  4600006472  CUYO OBJETO ES APOYAR LA ASISTENCIA TECNICA DIRECTA RURAL, A TRAVES DE LA COFINANCIACIÓN PARA LA CONTRATACIÓN DEL PERSONAL IDONEO PARA LA PRESTACIÓN DE ESTE SERVICIO SEGÚN ORDENANZA 53 DEL 22 DE DICIEMBRE DE 2016, CODIGO NECESIDAD 19728. TERMINACION DE CONTRATO 01-05-2018. VF 6000002381.SAN JUAN DE URABA</t>
  </si>
  <si>
    <t>ADICIÓN Y PRÓRROGA AL CONVENIO  4600006505  CUYO OBJETO ES APOYAR LA ASISTENCIA TÉCNICA DIRECTA RURAL, A TRAVÉS DE LA COFINANCIACIÓN PARA LA CONTRATACIÓN DEL PERSONAL IDÓNEO PARA LA PRESTACIÓN DE ESTE SERVICIO SEGÚN ORDENANZA 53 DEL 22 DE DICIEMBRE DE 2016. CODIGO DE NECESIDAD 19736. TERMINACION DE CONTRATO 19-04-2018.VIGIA DEL FUERTE</t>
  </si>
  <si>
    <t>ADICIÓN Y PRÓRROGA AL CONVENIO 4600006593 CUYO OBJETO ES "APOYAR LA ASISTENCIA TÉCNICA DIRECTA RURAL, A TRAVÉS DE LA COFINANCIACIÓN PARA LA CONTRATACIÓN DEL PERSONAL IDONEO PARA LA PRESTACIÓN DE ESTE SERVICIO SEGÚN ORDENANZA 53 DEL 22 DE DICIEMBRE DE 2016, MUNICIPIO DE ITUANGO. CODIGO DE NECESIDAD 19798. VIGENCIA FUTURA 6000002381.- TERMINA  EL 11/04/2018.-</t>
  </si>
  <si>
    <t>ADICIÓN Y PRÓRROGA AL CONVENIO 4600006606 CUYO OBJETO ES "APOYAR LA ASISTENCIA TÉCNICA DIRECTA RURAL, A TRAVÉS DE LA COFINANCIACIÓN PARA LA CONTRATACIÓN DEL PERSONAL IDONEO PARA LA PRESTACIÓN DE ESTE SERVICIO SEGÚN ORDENANZA 53 DEL 22 DE DICIEMBRE DE 2016, MUNICIPIO DE SAN ANDRES DE CUERQUIA. CODIGO DE NECESIDAD 19808. VIGENCIA FUTURA 6000002381.- TERMINA  EL 18/04/2018.</t>
  </si>
  <si>
    <t>ADICIÓN Y PRÓRROGA AL CONVENIO 4600006587 CUYO OBJETO ES "APOYAR LA ASISTENCIA TÉCNICA DIRECTA RURAL, A TRAVÉS DE LA COFINANCIACIÓN PARA LA CONTRATACIÓN DEL PERSONAL IDONEO PARA LA PRESTACIÓN DE ESTE SERVICIO SEGÚN ORDENANZA 53 DEL 22 DE DICIEMBRE DE 2016, MUNICIPIO DE TOLEDO. CODIGO DE NECESIDAD 19793. VIGENCIA FUTURA 6000002381.- TERMINA  EL 08/04/2018.-</t>
  </si>
  <si>
    <t>ADICIÓN Y PRÓRROGA AL CONVENIO 4600006592 CUYO OBJETO ES "APOYAR LA ASISTENCIA TÉCNICA DIRECTA RURAL, A TRAVÉS DE LA COFINANCIACIÓN PARA LA CONTRATACIÓN DEL PERSONAL IDONEO PARA LA PRESTACIÓN DE ESTE SERVICIO SEGÚN ORDENANZA 53 DEL 22 DE DICIEMBRE DE 2016, MUNICIPIO DE ENTRERRÍOS. CODIGO DE NECESIDAD 19797. VIGENCIA FUTURA 6000002381.- TERMINA  EL 05/04/2018.-</t>
  </si>
  <si>
    <t>ADICIÓN Y PRÓRROGA AL CONVENIO  4600006603  CUYO OBJETO ES APOYAR LA ASISTENCIA TÉCNICA DIRECTA RURAL, A TRAVÉS DE LA COFINANCIACIÓN PARA LA CONTRATACIÓN DEL PERSONAL IDÓNEO PARA LA PRESTACIÓN DE ESTE SERVICIO SEGÚN ORDENANZA 53 DEL 22 DE DICIEMBRE DE 2016. MUNICIPIO SANTA ROSA DE OSOS. NECESIDAD 19805. TERMINACION DE CONTRATO 12-04-2018.</t>
  </si>
  <si>
    <t>ADICIÓN Y PRÓRROGA AL CONVENIO 4600006594 CUYO OBJETO ES "APOYAR LA ASISTENCIA TÉCNICA DIRECTA RURAL, A TRAVÉS DE LA COFINANCIACIÓN PARA LA CONTRATACIÓN DEL PERSONAL IDONEO PARA LA PRESTACIÓN DE ESTE SERVICIO SEGÚN ORDENANZA 53 DEL 22 DE DICIEMBRE DE 2016, MUNICIPIO DE SAN PEDRO DE LOS MILAGROS. CODIGO DE NECESIDAD 19799. VIGENCIA FUTURA 6000002381.- TERMINA  EL 18/03/2018.-</t>
  </si>
  <si>
    <t>ADICIÓN Y PRÓRROGA AL CONVENIO 4600006590 CUYO OBJETO ES "APOYAR LA ASISTENCIA TÉCNICA DIRECTA RURAL, A TRAVÉS DE LA COFINANCIACIÓN PARA LA CONTRATACIÓN DEL PERSONAL IDONEO PARA LA PRESTACIÓN DE ESTE SERVICIO SEGÚN ORDENANZA 53 DEL 22 DE DICIEMBRE DE 2016, MUNICIPIO DE ANGOSTURA. CODIGO DE NECESIDAD 19795.  VIGENCIA FUTURA 6000002381.- TERMINA  EL 12/04/2018.-</t>
  </si>
  <si>
    <t>ADICIÓN Y PRÓRROGA AL CONVENIO 4600006604 CUYO OBJETO ES "APOYAR LA ASISTENCIA TÉCNICA DIRECTA RURAL, A TRAVÉS DE LA COFINANCIACIÓN PARA LA CONTRATACIÓN DEL PERSONAL IDONEO PARA LA PRESTACIÓN DE ESTE SERVICIO SEGÚN ORDENANZA 53 DEL 22 DE DICIEMBRE DE 2016, MUNICIPIO DE CAMPAMENTO. CODIGO DE NECESIDAD 19806. VIGENCIA FUTURA 6000002381.- TERMINA  EL 18/04/2018.-</t>
  </si>
  <si>
    <t>ADICIÓN Y PRÓRROGA AL CONVENIO 4600006589 CUYO OBJETO ES "APOYAR LA ASISTENCIA TÉCNICA DIRECTA RURAL, A TRAVÉS DE LA COFINANCIACIÓN PARA LA CONTRATACIÓN DEL PERSONAL IDONEO PARA LA PRESTACIÓN DE ESTE SERVICIO SEGÚN ORDENANZA 53 DEL 22 DE DICIEMBRE DE 2016, MUNICIPIO DE GUADALUPE. CODIGO DE NECESIDAD 19794. VIGENCIA FUTURA 6000002381.- TERMINA  EL 05/04/2018.-</t>
  </si>
  <si>
    <t>Adición y prórroga al convenio  4600006552  cuyo objeto es Apoyar la Asistencia Tecnica Directa Rural, a traves de la cofinanciación para la contratación del personal idoneo para la prestación de este servicio según ordenanza 53 del 22 de diciembre de 2016, en el municipio de  Argelia</t>
  </si>
  <si>
    <t>Adición y prórroga al convenio  4600006549  cuyo objeto es Apoyar la Asistencia Tecnica Directa Rural, a traves de la cofinanciación para la contratación del personal idoneo para la prestación de este servicio según ordenanza 53 del 22 de diciembre de 2016, en el municipio de El Retiro</t>
  </si>
  <si>
    <t>Adición y prórroga al convenio  4600006546  cuyo objeto es Apoyar la Asistencia Tecnica Directa Rural, a traves de la cofinanciación para la contratación del personal idoneo para la prestación de este servicio según ordenanza 53 del 22 de diciembre de 2016, en el municipio de  Granada</t>
  </si>
  <si>
    <t>Adición y prórroga al convenio  4600006522  cuyo objeto es Apoyar la Asistencia Tecnica Directa Rural, a traves de la cofinanciación para la contratación del personal idoneo para la prestación de este servicio según ordenanza 53 del 22 de diciembre de 2016, en el municipio de  San Vicente Ferrer</t>
  </si>
  <si>
    <t>Adición y prórroga al convenio  4600006550  cuyo objeto es Apoyar la Asistencia Tecnica Directa Rural, a traves de la cofinanciación para la contratación del personal idoneo para la prestación de este servicio según ordenanza 53 del 22 de diciembre de 2016, en el municipio de  Abejorral</t>
  </si>
  <si>
    <t>Adición y prórroga al convenio  4600006521  cuyo objeto es Apoyar la Asistencia Tecnica Directa Rural, a traves de la cofinanciación para la contratación del personal idoneo para la prestación de este servicio según ordenanza 53 del 22 de diciembre de 2016, en el municipio de  Marinilla</t>
  </si>
  <si>
    <t>Adición y prórroga al convenio  4600006529  cuyo objeto es Apoyar la Asistencia Tecnica Directa Rural, a traves de la cofinanciación para la contratación del personal idoneo para la prestación de este servicio según ordenanza 53 del 22 de diciembre de 2016, en el municipio de  El Peñol</t>
  </si>
  <si>
    <t>Adición y prórroga al convenio  4600006547  cuyo objeto es Apoyar la Asistencia Tecnica Directa Rural, a traves de la cofinanciación para la contratación del personal idoneo para la prestación de este servicio según ordenanza 53 del 22 de  diciembre de 2016, en el municipio de La Ceja</t>
  </si>
  <si>
    <t>Adición y prórroga al convenio  4600006518  cuyo objeto es Apoyar la Asistencia Tecnica Directa Rural, a traves de la cofinanciación para la contratación del personal idóneo para la prestación de este servicio, según ordenanza 53 del 22 de diciembre de 2016, en el municipio de  Rionegro</t>
  </si>
  <si>
    <t>Adición y prórroga al convenio  4600006520  cuyo objeto es Apoyar la Asistencia Tecnica Directa Rural, a traves de la cofinanciación para la contratación del personal idoneo para la prestación de este servicio según ordenanza 53 del 22 de diciembre de 2016, en el municipio de  San Carlos</t>
  </si>
  <si>
    <t>Adición y prórroga al convenio  4600006527  cuyo objeto es Apoyar la Asistencia Tecnica Directa Rural, a traves de la cofinanciación para la contratación del personal idoneo para la prestación de este servicio según ordenanza 53 del 22 de diciembre de 2016, en el municipio de  El Santuario</t>
  </si>
  <si>
    <t>ADICIÓN Y PRÓRROGA AL CONVENIO  4600006514  CUYO OBJETO ES APOYAR LA ASISTENCIA TÉCNICA DIRECTA RURAL, A TRAVÉS DE LA COFINANCIACIÓN PARA LA CONTRATACIÓN DEL PERSONAL IDÓNEO PARA LA PRESTACIÓN DE ESTE SERVICIO SEGÚN ORDENANZA 53 DEL 22 DE DICIEMBRE DE 2016. CODIGO DE NECESIDAD 19744. TERMINACION DE CONTRATO 24-04-2018.</t>
  </si>
  <si>
    <t>ADICIÓN Y PRÓRROGA AL CONVENIO  4600006496  CUYO OBJETO ES APOYAR LA ASISTENCIA TÉCNICA DIRECTA RURAL, A TRAVÉS DE LA COFINANCIACIÓN PARA LA CONTRATACIÓN DEL PERSONAL IDÓNEO PARA LA PRESTACIÓN DE ESTE SERVICIO SEGÚN ORDENANZA 53 DEL 22 DE DICIEMBRE DE 2016. CODIGO DE NECESIDAD 19732. TERMINACION DE CONTRATO 01-04-2018.CACERES</t>
  </si>
  <si>
    <t>ADICIÓN Y PRÓRROGA AL CONVENIO  4600006495  CUYO OBJETO ES APOYAR LA ASISTENCIA TÉCNICA DIRECTA RURAL, A TRAVÉS DE LA COFINANCIACIÓN PARA LA CONTRATACIÓN DEL PERSONAL IDÓNEO PARA LA PRESTACIÓN DE ESTE SERVICIO SEGÚN ORDENANZA 53 DEL 22 DE DICIEMBRE DE 2016. CODIGO DE NECESIDAD 19731. TERMINACION DE CONTRATO 23-03-2018.CAUCASIA</t>
  </si>
  <si>
    <t>ADICIÓN Y PRÓRROGA AL CONVENIO 4600006662 CUYO OBJETO ES "APOYAR LA ASISTENCIA TÉCNICA DIRECTA RURAL, A TRAVÉS DE LA COFINANCIACIÓN PARA LA CONTRATACIÓN DEL PERSONAL IDONEO PARA LA PRESTACIÓN DE ESTE SERVICIO SEGÚN ORDENANZA 53 DEL 22 DE DICIEMBRE DE 2016, MUNICIPIO DE EL BAGRE. CODIGO DE NECESIDAD 199836. VIGENCIA FUTURA 6000002381.- TERMINA  EL 25/04/2018.-</t>
  </si>
  <si>
    <t>ADICIÓN Y PRÓRROGA AL CONVENIO  4600006500  CUYO OBJETO ES APOYAR LA ASISTENCIA TÉCNICA DIRECTA RURAL, A TRAVÉS DE LA COFINANCIACIÓN PARA LA CONTRATACIÓN DEL PERSONAL IDÓNEO PARA LA PRESTACIÓN DE ESTE SERVICIO SEGÚN ORDENANZA 53 DEL 22 DE DICIEMBRE DE 2016. CODIGO DE NECESIDAD 19734. TERMINACION DE CONTRATO 24-04-2018.ZARAGOZA</t>
  </si>
  <si>
    <t>ADICIÓN Y PRÓRROGA AL CONVENIO  4600006570  CUYO OBJETO ES APOYAR LA ASISTENCIA TÉCNICA DIRECTA RURAL, A TRAVÉS DE LA COFINANCIACIÓN PARA LA CONTRATACIÓN DEL PERSONAL IDÓNEO PARA LA PRESTACIÓN DE ESTE SERVICIO SEGÚN ORDENANZA 53 DEL 22 DE DICIEMBRE DE 2016. MUNICIPIO ABRIAQUÍ. NECESIDAD 19781. TERMINACION DE CONTRATO 18-04-2018.</t>
  </si>
  <si>
    <t>ADICIÓN Y PRÓRROGA AL CONVENIO 4600006574 CUYO OBJETO ES "APOYAR LA ASISTENCIA TÉCNICA DIRECTA RURAL, A TRAVÉS DE LA COFINANCIACIÓN PARA LA CONTRATACIÓN DEL PERSONAL IDONEO PARA LA PRESTACIÓN DE ESTE SERVICIO SEGÚN ORDENANZA 53 DEL 22 DE DICIEMBRE DE 2016, MUNICIPIO DE ANZA. CODIGO DE NECESIDAD 1919784. VIGENCIA FUTURA 6000002381.- TERMINA  EL 28/03/2018.-</t>
  </si>
  <si>
    <t>ADICIÓN Y PRÓRROGA AL CONVENIO  4600006571  CUYO OBJETO ES APOYAR LA ASISTENCIA TÉCNICA DIRECTA RURAL, A TRAVÉS DE LA COFINANCIACIÓN PARA LA CONTRATACIÓN DEL PERSONAL IDÓNEO PARA LA PRESTACIÓN DE ESTE SERVICIO SEGÚN ORDENANZA 53 DEL 22 DE DICIEMBRE DE 2016. MUNICIPIO DE ARMENIA. NECESIDAD 19782. TERMINACION DE CONTRATO 18-04-2018.</t>
  </si>
  <si>
    <t>ADICIÓN Y PRÓRROGA AL CONVENIO 460006573 CUYO OBJETO ES "APOYAR LA ASISTENCIA TÉCNICA DIRECTA RURAL, A TRAVÉS DE LA COFINANCIACIÓN PARA LA CONTRATACIÓN DEL PERSONAL IDONEO PARA LA PRESTACIÓN DE ESTE SERVICIO SEGÚN ORDENANZA 53 DEL 22 DE DICIEMBRE DE 2016, MUNICIPIO DE CAICEDO. CODIGO DE NECESIDAD 19783. VIGENCIA FUTURA 6000002381.- TERMINA  EL 15/04/2018.-</t>
  </si>
  <si>
    <t>ADICIÓN Y PRÓRROGA AL CONVENIO 4600006560 CUYO OBJETO ES "APOYAR LA ASISTENCIA TÉCNICA DIRECTA RURAL, A TRAVÉS DE LA COFINANCIACIÓN PARA LA CONTRATACIÓN DEL PERSONAL IDONEO PARA LA PRESTACIÓN DE ESTE SERVICIO SEGÚN ORDENANZA 53 DEL 22 DE DICIEMBRE DE 2016, MUNICIPIO DE GIRALDO. CODIGO DE NECESIDAD 19773. VIGENCIA FUTURA 6000002381.- TERMINA  EL 15/04/2018.-</t>
  </si>
  <si>
    <t>ADICIÓN Y PRÓRROGA AL CONVENIO 4600006598 CUYO OBJETO ES "APOYAR LA ASISTENCIA TÉCNICA DIRECTA RURAL, A TRAVÉS DE LA COFINANCIACIÓN PARA LA CONTRATACIÓN DEL PERSONAL IDONEO PARA LA PRESTACIÓN DE ESTE SERVICIO SEGÚN ORDENANZA 53 DEL 22 DE DICIEMBRE DE 2016, MUNICIPIO DE HELICONIA. CODIGO DE NECESIDAD 19801. VIGENCIA FUTURA 6000002381.- TERMINA  EL 26/03/2018.-</t>
  </si>
  <si>
    <t>ADICIÓN Y PRÓRROGA AL CONVENIO  4600006569  CUYO OBJETO ES APOYAR LA ASISTENCIA TÉCNICA DIRECTA RURAL, A TRAVÉS DE LA COFINANCIACIÓN PARA LA CONTRATACIÓN DEL PERSONAL IDÓNEO PARA LA PRESTACIÓN DE ESTE SERVICIO SEGÚN ORDENANZA 53 DEL 22 DE DICIEMBRE DE 2016. CODIGO DE NECESIDAD 19780. TERMINACION DE CONTRATO 13-04-2018.</t>
  </si>
  <si>
    <t>ADICIÓN Y PRÓRROGA AL CONVENIO  4600006561  CUYO OBJETO ES APOYAR LA ASISTENCIA TÉCNICA DIRECTA RURAL, A TRAVÉS DE LA COFINANCIACIÓN PARA LA CONTRATACIÓN DEL PERSONAL IDÓNEO PARA LA PRESTACIÓN DE ESTE SERVICIO SEGÚN ORDENANZA 53 DEL 22 DE DICIEMBRE DE 2016. CODIGO DE NECESIDAD 19774. TERMINACION DE CONTRATO 18-04-2018.</t>
  </si>
  <si>
    <t>ADICIÓN Y PRÓRROGA AL CONVENIO  4600006557  CUYO OBJETO ES APOYAR LA ASISTENCIA TÉCNICA DIRECTA RURAL, A TRAVÉS DE LA COFINANCIACIÓN PARA LA CONTRATACIÓN DEL PERSONAL IDÓNEO PARA LA PRESTACIÓN DE ESTE SERVICIO SEGÚN ORDENANZA 53 DEL 22 DE DICIEMBRE DE 2016. MUNICIPIO SABANALARGA. NECESIDAD 19770. TERMINACION DE CONTRATO 02-05-2018.</t>
  </si>
  <si>
    <t>ADICIÓN Y PRÓRROGA AL CONVENIO 4600006565 CUYO OBJETO ES "APOYAR LA ASISTENCIA TÉCNICA DIRECTA RURAL, A TRAVÉS DE LA COFINANCIACIÓN PARA LA CONTRATACIÓN DEL PERSONAL IDONEO PARA LA PRESTACIÓN DE ESTE SERVICIO SEGÚN ORDENANZA 53 DEL 22 DE DICIEMBRE DE 2016, MUNICIPIO DE SANTA FE DE ANTIOQUIA. CODIGO DE NECESIDAD 19777. VIGENCIA FUTURA 6000002381.- TERMINA  EL 10/04/2018.-</t>
  </si>
  <si>
    <t>ADICIÓN Y PRÓRROGA AL CONVENIO 4600006575 CUYO OBJETO ES "APOYAR LA ASISTENCIA TÉCNICA DIRECTA RURAL, A TRAVÉS DE LA COFINANCIACIÓN PARA LA CONTRATACIÓN DEL PERSONAL IDONEO PARA LA PRESTACIÓN DE ESTE SERVICIO SEGÚN ORDENANZA 53 DEL 22 DE DICIEMBRE DE 2016, MUNICIPIO DE SOPETRÁN. CODIGO DE NECESIDAD 19785. VIGENCIA FUTURA 6000002381.- TERMINA  EL 19/04/2018.-</t>
  </si>
  <si>
    <t>ADICIÓN Y PRÓRROGA AL CONVENIO  4600006568  CUYO OBJETO ES APOYAR LA ASISTENCIA TÉCNICA DIRECTA RURAL, A TRAVÉS DE LA COFINANCIACIÓN PARA LA CONTRATACIÓN DEL PERSONAL IDÓNEO PARA LA PRESTACIÓN DE ESTE SERVICIO SEGÚN ORDENANZA 53 DEL 22 DE DICIEMBRE DE 2016. CODIGO DE NECESIDAD 19779. TERMINACION DE CONTRATO 28-07-2018.URAMITA</t>
  </si>
  <si>
    <t>ADICIÓN Y PRÓRROGA AL CONVENIO 4600006614 CUYO OBJETO ES "APOYAR LA ASISTENCIA TÉCNICA DIRECTA RURAL, A TRAVÉS DE LA COFINANCIACIÓN PARA LA CONTRATACIÓN DEL PERSONAL IDONEO PARA LA PRESTACIÓN DE ESTE SERVICIO SEGÚN ORDENANZA 53 DEL 22 DE DICIEMBRE DE 2016, MUNICIPIO DE HISPANIA. CODIGO DE NECESIDAD 19815. VIGENCIA FUTURA 6000002381.- TERMINA  EL 13/04/2018.-</t>
  </si>
  <si>
    <t>ADICIÓN Y PRÓRROGA AL CONVENIO 4600006613 CUYO OBJETO ES "APOYAR LA ASISTENCIA TÉCNICA DIRECTA RURAL, A TRAVÉS DE LA COFINANCIACIÓN PARA LA CONTRATACIÓN DEL PERSONAL IDONEO PARA LA PRESTACIÓN DE ESTE SERVICIO SEGÚN ORDENANZA 53 DEL 22 DE DICIEMBRE DE 2016, MUNICIPIO DE BETANIA. CODIGO DE NECESIDAD 19814. VIGENCIA FUTURA 6000002381.- TERMINA  EL 09/04/2018.-</t>
  </si>
  <si>
    <t>ADICIÓN Y PRÓRROGA AL CONVENIO 4600006623 CUYO OBJETO ES "APOYAR LA ASISTENCIA TÉCNICA DIRECTA RURAL, A TRAVÉS DE LA COFINANCIACIÓN PARA LA CONTRATACIÓN DEL PERSONAL IDONEO PARA LA PRESTACIÓN DE ESTE SERVICIO SEGÚN ORDENANZA 53 DEL 22 DE DICIEMBRE DE 2016, MUNICIPIO DE JARDIN. CODIGO DE NECESIDAD 19822. VIGENCIA FUTURA 6000002381.- TERMINA  EL 19/03/2018.-</t>
  </si>
  <si>
    <t>ADICIÓN Y PRÓRROGA AL CONVENIO 4600006620 CUYO OBJETO ES "APOYAR LA ASISTENCIA TÉCNICA DIRECTA RURAL, A TRAVÉS DE LA COFINANCIACIÓN PARA LA CONTRATACIÓN DEL PERSONAL IDONEO PARA LA PRESTACIÓN DE ESTE SERVICIO SEGÚN ORDENANZA 53 DEL 22 DE DICIEMBRE DE 2016, MUNICIPIO DE SANTA BARBARA. CODIGO DE NECESIDAD 19820. VIGENCIA FUTURA 6000002381.- TERMINA  EL 11/04/2018.-</t>
  </si>
  <si>
    <t>ADICIÓN Y PRÓRROGA AL CONVENIO 4600006618 CUYO OBJETO ES "APOYAR LA ASISTENCIA TÉCNICA DIRECTA RURAL, A TRAVÉS DE LA COFINANCIACIÓN PARA LA CONTRATACIÓN DEL PERSONAL IDONEO PARA LA PRESTACIÓN DE ESTE SERVICIO SEGÚN ORDENANZA 53 DEL 22 DE DICIEMBRE DE 2016, MUNICIPIO DE MONTEBELLO. CODIGO DE NECESIDAD 19818. VIGENCIA FUTURA 6000002381.- TERMINA  EL 05/04/2018.-</t>
  </si>
  <si>
    <t>ADICIÓN Y PRÓRROGA AL CONVENIO 4600006580 CUYO OBJETO ES "APOYAR LA ASISTENCIA TÉCNICA DIRECTA RURAL, A TRAVÉS DE LA COFINANCIACIÓN PARA LA CONTRATACIÓN DEL PERSONAL IDONEO PARA LA PRESTACIÓN DE ESTE SERVICIO SEGÚN ORDENANZA 53 DEL 22 DE DICIEMBRE DE 2016, MUNICIPIO DE SALGAR CODIGO DE NECESIDAD 19789. VIGENCIA FUTURA 6000002381.- TERMINA  EL 03/04/2018.-</t>
  </si>
  <si>
    <t>ADICIÓN Y PRÓRROGA AL CONVENIO 4600006644 CUYO OBJETO ES "APOYAR LA ASISTENCIA TÉCNICA DIRECTA RURAL, A TRAVÉS DE LA COFINANCIACIÓN PARA LA CONTRATACIÓN DEL PERSONAL IDONEO PARA LA PRESTACIÓN DE ESTE SERVICIO SEGÚN ORDENANZA 53 DEL 22 DE DICIEMBRE DE 2016, MUNICIPIO DE ANDES. CODIGO DE NECESIDAD 19835. VIGENCIA FUTURA 6000002381.- TERMINA  EL 02/04/2018.-</t>
  </si>
  <si>
    <t>ADICIÓN Y PRÓRROGA AL CONVENIO 4600006583 CUYO OBJETO ES "APOYAR LA ASISTENCIA TÉCNICA DIRECTA RURAL, A TRAVÉS DE LA COFINANCIACIÓN PARA LA CONTRATACIÓN DEL PERSONAL IDONEO PARA LA PRESTACIÓN DE ESTE SERVICIO SEGÚN ORDENANZA 53 DEL 22 DE DICIEMBRE DE 2016, MUNICIPIO DE ANGELÓPOLIS. CODIGO DE NECESIDAD 19791. VIGENCIA FUTURA 6000002381.- TERMINA  EL 24/03/2018.-</t>
  </si>
  <si>
    <t>ADICIÓN Y PRÓRROGA AL CONVENIO 4600006578 CUYO OBJETO ES "APOYAR LA ASISTENCIA TÉCNICA DIRECTA RURAL, A TRAVÉS DE LA COFINANCIACIÓN PARA LA CONTRATACIÓN DEL PERSONAL IDONEO PARA LA PRESTACIÓN DE ESTE SERVICIO SEGÚN ORDENANZA 53 DEL 22 DE DICIEMBRE DE 2016, MUNICIPIO DE URRAO. CODIGO DE NECESIDAD 19787. VIGENCIA FUTURA 6000002381.- TERMINA  EL 26/02/2018.-</t>
  </si>
  <si>
    <t xml:space="preserve">ADICIÓN Y PRÓRROGA AL CONVENIO 4600006584 CUYO OBJETO ES "APOYAR LA ASISTENCIA TÉCNICA DIRECTA RURAL, A TRAVÉS DE LA COFINANCIACIÓN PARA LA CONTRATACIÓN DEL PERSONAL IDONEO PARA LA PRESTACIÓN DE ESTE SERVICIO SEGÚN ORDENANZA 53 DEL 22 DE DICIEMBRE DE 2016, MUNICIPIO DE AMAGA. CODIGO DE NECESIDAD 19792 VIGENCIA FUTURA 6000002381.- TERMINA  EL </t>
  </si>
  <si>
    <t>ADICIÓN Y PRÓRROGA AL CONVENIO 4600006577 CUYO OBJETO ES "APOYAR LA ASISTENCIA TÉCNICA DIRECTA RURAL, A TRAVÉS DE LA COFINANCIACIÓN PARA LA CONTRATACIÓN DEL PERSONAL IDONEO PARA LA PRESTACIÓN DE ESTE SERVICIO SEGÚN ORDENANZA 53 DEL 22 DE DICIEMBRE DE 2016, MUNICIPIO DE FREDONIA. CODIGO DE NECESIDAD 19786. VIGENCIA FUTURA 6000002381.- TERMINA  EL 13/03/2018.-</t>
  </si>
  <si>
    <t>ADICIÓN Y PRÓRROGA AL CONVENIO  4600006579  CUYO OBJETO ES APOYAR LA ASISTENCIA TÉCNICA DIRECTA RURAL, A TRAVÉS DE LA COFINANCIACIÓN PARA LA CONTRATACIÓN DEL PERSONAL IDÓNEO PARA LA PRESTACIÓN DE ESTE SERVICIO SEGÚN ORDENANZA 53 DEL 22 DE DICIEMBRE DE 2016. MUNICIPIO DE TITIRIBÍ. NECESIDAD 19788. TERMINACION DE CONTRATO 08-04-2018.</t>
  </si>
  <si>
    <t>ADICIÓN Y PRÓRROGA AL CONVENIO 4600006608. CUYO OBJETO ES "APOYAR LA ASISTENCIA TÉCNICA DIRECTA RURAL, A TRAVÉS DE LA COFINANCIACIÓN PARA LA CONTRATACIÓN DEL PERSONAL IDONEO PARA LA PRESTACIÓN DE ESTE SERVICIO SEGÚN ORDENANZA 53 DEL 22 DE DICIEMBRE DE 2016, MUNICIPIO DE TARSO. CODIGO DE NECESIDAD 19810. VIGENCIA FUTURA 6000002381.- TERMINA  EL 19/04/2018.</t>
  </si>
  <si>
    <t>ADICIÓN Y PRÓRROGA AL CONVENIO 4600006615 CUYO OBJETO ES "APOYAR LA ASISTENCIA TÉCNICA DIRECTA RURAL, A TRAVÉS DE LA COFINANCIACIÓN PARA LA CONTRATACIÓN DEL PERSONAL IDONEO PARA LA PRESTACIÓN DE ESTE SERVICIO SEGÚN ORDENANZA 53 DEL 22 DE DICIEMBRE DE 2016, MUNICIPIO DE PUEBLORRICO. CODIGO DE NECESIDAD 19816. VIGENCIA FUTURA 6000002381.- TERMINA  EL 14/04/2018.-</t>
  </si>
  <si>
    <t>ADICIÓN Y PRÓRROGA AL CONVENIO 4600006616 CUYO OBJETO ES "APOYAR LA ASISTENCIA TÉCNICA DIRECTA RURAL, A TRAVÉS DE LA COFINANCIACIÓN PARA LA CONTRATACIÓN DEL PERSONAL IDONEO PARA LA PRESTACIÓN DE ESTE SERVICIO SEGÚN ORDENANZA 53 DEL 22 DE DICIEMBRE DE 2016, MUNICIPIO DE BETULIA,  CODIGO DE NECESIDAD 19817. VIGENCIA FUTURA 6000002381.- TERMINA  EL 14/04/2018.-</t>
  </si>
  <si>
    <t>ADICIÓN Y PRÓRROGA AL CONVENIO 4600006619 CUYO OBJETO ES "APOYAR LA ASISTENCIA TÉCNICA DIRECTA RURAL, A TRAVÉS DE LA COFINANCIACIÓN PARA LA CONTRATACIÓN DEL PERSONAL IDONEO PARA LA PRESTACIÓN DE ESTE SERVICIO SEGÚN ORDENANZA 53 DEL 22 DE DICIEMBRE DE 2016, MUNICIPIO DE CONCORDIA. CODIGO DE NECESIDAD 19819. VIGENCIA FUTURA 6000002381.- TERMINA  EL 30/03/2018</t>
  </si>
  <si>
    <t xml:space="preserve">  Fortalecimiento de estrategias que posibiliten mejorar la coordinación Interinstitucional para el Desarrollo Agropecuario del Departamento de Antioquia</t>
  </si>
  <si>
    <t xml:space="preserve">  Desarrollo Industrial Agropecuario, a través de la creación y puesta en marcha de la empresa Agroindustrial en el Departamento de Antioquia</t>
  </si>
  <si>
    <t>ADICIÓN AL CONTRATO 4600007016 OBJETO:SISTEMAS SILVOPASTORILES Y PRODUCCIÓN INTENSIVA DE FORRAJES, EN NÚCLEOS VEREDALES PARA LA SOSTENIBILIDAD GANADERA EN EL DEPARTAMENTO DE ANTIOQUIA</t>
  </si>
  <si>
    <t>Convenio para la implementación del sistema de alertas tempranas en el Departamento de Antioquia</t>
  </si>
  <si>
    <t>Estudios para realizara las obras de erosión costera</t>
  </si>
  <si>
    <t>Estudios y diseños de obras de mitigación del riesgo para el control de inundaciones en el Municipio de Nechí, subregión Bajo Cauca del Departamento de Antioquia.</t>
  </si>
  <si>
    <t>Generar conocimiento del territorio con una estrategia de trabajo conjunto y coordinado entre el Departamento de Antioquia a través del DAPARD y la Universidad Nacional de Colombia, sede Medellín, para la evaluación de la susceptibilidad, vulnerabilidad y riesgo ante avenidas torrenciales en el departamento de Antioquia y definir umbrales críticos de lluvia para un sistema de alerta temprana.</t>
  </si>
  <si>
    <t>Cofinanciar contrucción de obras en el municipio de Nariño</t>
  </si>
  <si>
    <t>Cofinanciar contrucción de obras en el municipio de Briceño</t>
  </si>
  <si>
    <t>Cofinanciar contrucción de obras en el municipio de Campamento</t>
  </si>
  <si>
    <t>Cofinanciar contrucción de obras en el municipio de Santa Rosa de Osos</t>
  </si>
  <si>
    <t>Cofinanciar contrucción de obras en el municipio de Támesis</t>
  </si>
  <si>
    <t>Cofinanciar contrucción de obras en el municipio de Jericó</t>
  </si>
  <si>
    <t>Cofinanciar contrucción de obras en el municipio de Fredonia</t>
  </si>
  <si>
    <t>Dotación de equipos de operación para emergencias y desastres para los 18 SOS</t>
  </si>
  <si>
    <t>Capacitación a los cuerpos de socorro en procesos de rescate</t>
  </si>
  <si>
    <t>Suministro de Kits de alimentos, kits de aseo familiar, Kits de aseo infantil, Kits de cocina, para apoyar la atención de las comunidades afectadas o damnificadas por fenomenos naturales, y/o antropicos no intencionales en el departamento de Antioquia.</t>
  </si>
  <si>
    <t>Construccion del S.O.S. en el Municpio de Remedios</t>
  </si>
  <si>
    <t>Fortalecimiento del SIGRD</t>
  </si>
  <si>
    <t>Desarrollo de los procesos de educación en Gestión de Riesgo de Desastres en todo los municipios del Departamento de Antioquia</t>
  </si>
  <si>
    <t>Traslado a Subsecretaría Logística para contratar Servicio de Transporte Aéreo de Pasajeros</t>
  </si>
  <si>
    <t>Temporales</t>
  </si>
  <si>
    <t xml:space="preserve">Accionnes de formacion y acompañamiento a las comunidades beneficiarias en la implementacion de una pedagogia de Paz </t>
  </si>
  <si>
    <t>Acompañamiento logistico para la visualizacion de la genrencia de paz en los municipios antioqueños</t>
  </si>
  <si>
    <t xml:space="preserve"> Desarrollo de aciones para la implementacion de la mesas de trabajo interdepartamental y ejecucion de actividades de fortalecimiento institucional en el posconflcito</t>
  </si>
  <si>
    <t>Desarrollo de acciones logisticas para la creacion y organización de los Consejos municipales de paz y posconflicto en el departamento de antioquia</t>
  </si>
  <si>
    <t>Acompañamiento a las comunidades antioqueñas para la creacion y organización de las mesas subregionales de paz y posconflicto</t>
  </si>
  <si>
    <t xml:space="preserve"> Desarrollo de acciones de acompañamiento, organización logistica, promocion y sensibilizacion del proceso de construccion de paz en el departamento de antioquia</t>
  </si>
  <si>
    <t>Designar estudiantes de las universidades publicas para la realización de la practica academica, con el fin de brindar apoyo al proceso de creación de la agenda de paz a través de los cuerpos de paz.</t>
  </si>
  <si>
    <t>Desarrollo de proyectos productivos ligados a los proyectos visionarios del plan de desarrollo de la Gobernacion de Antioquia, convenios interinstitucionales para generar empleos digno</t>
  </si>
  <si>
    <t>Contrato  interadministrativo  de mandato para la promoción, creación, elaboración desarrollo y conceptualización de las campañas, estrategias y necesidades comunicacionales de la Gobernación de Antioquia.</t>
  </si>
  <si>
    <t xml:space="preserve">Prestación de servicios de un operador logístico para la organización, administración, ejecución y demás acciones logísticas necesarias para la realización de los eventos programadas por la Gobernación de Antioquia . </t>
  </si>
  <si>
    <t>Designar estudiantes de las universidades públicas para la realización de la práctica académica, con el fin de brindar apoyo a la gestión del Departamento de Antioquia y sus regiones durante el primer semestre de 2017.</t>
  </si>
  <si>
    <t>Adquisición de bienes informáticos especializados para el Departamento de Antioquia. Lote 1 Oficina de Comunicacioes</t>
  </si>
  <si>
    <t>Desarrollar un programa de formación ciudadana, de información pública y de pedagogía social para lograr el fortalecimiento de la democracia y de la convivencia ciudadana en el Departamento de Antioquia.</t>
  </si>
  <si>
    <t>Servicios de mantenimiento o reparaciones de aeronaves</t>
  </si>
  <si>
    <t>Vigencia Expirada Contrato Nro. 4600004275 cuyo objeto es: "Contrato Interadministrativo para la construcción de los  Parques Educativos en los municpios de Abejorral y Gómez Plata, Antioquia"</t>
  </si>
  <si>
    <t xml:space="preserve">Construcción de la segunda etapa de Centro Educativo Rural Ovejas del municipio de San Vicente Ferrer, Antioquia </t>
  </si>
  <si>
    <t>Mantenimiento de las sedes educativas IE Joaquin Cardenas Gomez sede Liceo Joaquin Cardenas Gomez, IER El Jordan sede principal, IER Puerto Garza sede principal,  en el Muncipio de San Carlos, Antioquia</t>
  </si>
  <si>
    <t>Mantenimiento de las sedes educativas CER Lejos Del Nido sedes Lejos Del Nido, Tabacal, El Portento, Gabriel Vallejo, La Amapola y Los Medios, la IE Ignacio Botero Vallejo sedes Ignacio Botero Vallejo, Puente Pelaez y Fabriciano Botero, la IER LUIS EDUARDO POSADA RESTREPO sedes Carrizales y Don Diego y la IER Don Diego sede Nazareth en el Muncipio de El Retiro, Antioquia</t>
  </si>
  <si>
    <t xml:space="preserve">Construcción de la segunda etapa de la IER La Cruzada del municipio de Remedios </t>
  </si>
  <si>
    <t xml:space="preserve">Interventoria técnica, Interventoría técnica, administrativa, financiera, ambiental y juridica para el contrato: Construcción de la segunda etapa de la IER La Cruzada del municipio de Remedios </t>
  </si>
  <si>
    <t xml:space="preserve">Reposición del Centro Educativo Cañaveral Arriba, en el municipio de San Pedro de Urabá </t>
  </si>
  <si>
    <t xml:space="preserve">Mantenimiento en la IER Bernardo Sierra del municipio de Cañasgordas, Antioquia </t>
  </si>
  <si>
    <t xml:space="preserve">Reposición de la IER LA Primavera del municipio de Ebejico </t>
  </si>
  <si>
    <t xml:space="preserve">Interventoria técnica, Interventoría técnica, administrativa, financiera, ambiental y juridica para el contrato:Reposición de la IER LA Primavera del municipio de Ebejico </t>
  </si>
  <si>
    <t>Construcción de la placa polideportiva de la IE San Rafael, Sede Bachillerato del municipio de Heliconia</t>
  </si>
  <si>
    <t xml:space="preserve">Adición No. 2 al Convenio No. 4600005662 de 2016, cuyo objeto es: "Aunar esfuerzos para el desarrollo de las gestiones necesarias que posibiliten el cumplimiento del Plan Nacional de infraestructura Educativa en el marco de la politica pública de Jornada única en el Departamento de Antioquia". </t>
  </si>
  <si>
    <t>Convenio interadministrativo para la obras de saneamiento básico en la subregión del Oriente Antioqueño.</t>
  </si>
  <si>
    <t>Proyectos Pedagógicos Productivos en la Media Rural</t>
  </si>
  <si>
    <t>Guías de Posprimaria rural</t>
  </si>
  <si>
    <t>Adquisición de la dotación para docentes</t>
  </si>
  <si>
    <t>Taller de formación en comunicación asertiva</t>
  </si>
  <si>
    <t>Capacitación en higiene ocupacional en el puesto de trabajo</t>
  </si>
  <si>
    <t>Capacitación a personal administrativo en las Instituciones Educativas en normatividad</t>
  </si>
  <si>
    <t>Prestar servicios educativos para la cualificación académica de estudiantes de la media en municipios del Departamento de Antioquia</t>
  </si>
  <si>
    <t>Focalización, y formación a población en extraedad y adultos en situación de analfabetismo de los municipios no certificados de Antioquia</t>
  </si>
  <si>
    <t>Formación de agentes en metodologías pertinentes para la atención a población adulta de los 117 municipios del Departamento de Antioquia</t>
  </si>
  <si>
    <t>Promoción e implementación de estrategias de desarrollo pedagógico en establecimientos educativos oficiales de la subregión urabá con canasta contratada.</t>
  </si>
  <si>
    <t>Promoción e implementación de estrategias de desarrollo pedagógico para la prestación del servicio educativo indígena en establecimientos educativos oficiales de las subregiones Bajo Cauca, Norte, Occidente, Suroeste y Urabá.</t>
  </si>
  <si>
    <t>Promoción e implementación de estrategias de desarrollo pedagógico en establecimientos educativos oficiales de las subregiones de Magdalena Medio, Nordeste, Norte, Oriente, Suroeste y Valle de Aburrá con canasta contratada.</t>
  </si>
  <si>
    <t>Promoción e Implementación de estrategias de desarrollo pedagógico en establecimientos educativos oficiales de Las Subregiones del  Bajo Cauca, Norte, Oriente, Occidente y Suroeste con canasta contratada.</t>
  </si>
  <si>
    <t>Prestar servicios de apoyo administrativo, operativo, y profesional a los establecimientos educativos oficiales de los Municipios no certificados del Departamento de Antioquia, sus respectivas sedes y a la Secretaría de Educación Departamental</t>
  </si>
  <si>
    <t>Adquisición de tiquetes aéreos para la Gobernación de Antioquia</t>
  </si>
  <si>
    <t>Mancomunar esfuerzos técnicos, administrativos y financieros tendientes a la implementación de la promoción de las TIC, mediante la instalación, puesta en funcionamiento, habilitación y mantenimiento de los espacios de acceso gratuito a internet a través de 125 zonas wifi en el departamento de Antioquia</t>
  </si>
  <si>
    <t>Adición al contrato Nro. 4600006945 cuyo objeto es "Prestar el servicio de conectividad e internet y servicios asociados en la infraestructura física de los ecosistemas de innovación de los Municipios no Certificados del Departamento de Antioquia "</t>
  </si>
  <si>
    <t xml:space="preserve">Prestar el servicio de conectividad e internet y servicios asociados en la infraestructura física de los ecosistemas de innovación de los Municipios no Certificados del Departamento de Antioquia </t>
  </si>
  <si>
    <t>Adquisición de Plataforma Gamificada con servicio de soporte para que los estudiantes de antioquia practiquen para presetar el exámen de Pruebas Saber</t>
  </si>
  <si>
    <t>Implementacion de un sistema de informacion que contenga el proceso presupuestal, financiero, contable y contractual para la administración de los FSE. De los municipios no certificados del departamento de Antioquia.</t>
  </si>
  <si>
    <t>Implementación del diseño metodológico para la formulación del Plan educativo de Antioquia 2030</t>
  </si>
  <si>
    <t>Apoyo para la implementación del Sistema integrado de información</t>
  </si>
  <si>
    <t>Formulación y articulación  del modelo educativo de Antioquia en las regiones</t>
  </si>
  <si>
    <t>Adición al convenio 4600006785 "Apoyar la implementación del Bachillerato Digital en la secundaria y la media para jóvenes y adultos de los municipios no certificados del Departamento de Antioquia"</t>
  </si>
  <si>
    <t>Adicion al contrato 4600006784 cuyo objeto es "Apoyar la operación de la estrategia de formación desde el modelo de educación digital en los ciclos de alfabetización básica y media para jóvenes en extraedad y adultos de los municipios no certificados del Departamento de Antioquia"</t>
  </si>
  <si>
    <t>Realizar el fortalecimiento de habilidades socioemocionales de los estudiantes de los grados 8,9,10 y 11 en los municipios no certificados de la subregión del valle de aburra, en el marco del proyecto Brújula en el Departamento.</t>
  </si>
  <si>
    <t>Prestar asistencia técnica y acompañamiento a las Instituciones educativas para el desarrollo de proyectos que promuevan la paz y la convivencia escola</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</si>
  <si>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</si>
  <si>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Divulgación y reconocimiento a maestros, directivos docentes y estudiantes Municipios no certificados de Antioquia</t>
  </si>
  <si>
    <t>Adición al contrato Nro. 4600006645
Apoyar las acciones para el desarrollo del componente de Calidad Educativa</t>
  </si>
  <si>
    <t>Prestar servicios de apoyo administrativo, operativo y profesional para la implementación del  Centro de pensamiento.</t>
  </si>
  <si>
    <t>Prestar servicio de apoyo pedagógico orientado a fortalecer los procesos de caracterización y atención de los estudiantes con talentos excepcionales en los establecimientos educativos de los municipios no certificados del Departamento de Antioquia.</t>
  </si>
  <si>
    <t>Formulación de un Plan de Formación que contribuya a mejorar las condiciones de vida y profesionales de los Docentes de Todo El Departamento, Antioquia, Occidente</t>
  </si>
  <si>
    <t>Implementación de la estrategia de transiciones integrales en los municipios no certificados de Antioquia</t>
  </si>
  <si>
    <t>Formulación y puesta en marcha del centro de idiomas y culturas</t>
  </si>
  <si>
    <t>Contratar la Sostenibilidad (Mesa de ayuda 3 personas) SAP</t>
  </si>
  <si>
    <t>Contratar el servicio de consultoria en el modulo de SAP CO-PC</t>
  </si>
  <si>
    <t>Contratar el servico de Practicantes del Programa de Gestión Humana</t>
  </si>
  <si>
    <t>Prestar el Servicio de impresion, fotocopiado, fax y scanner bajo la modalidad de outsourcing in house incluyendo hardware, software, administaracion, papel,insumos y talento humano</t>
  </si>
  <si>
    <t>Contratar el Servicio de Vigilancia Privada</t>
  </si>
  <si>
    <t>Contratar la Compra de cintas para respaldo para servidores</t>
  </si>
  <si>
    <t>Contratar la compra de Utiles de oficina - Papeleria</t>
  </si>
  <si>
    <t>Contratar el suministro de Gas vehicular</t>
  </si>
  <si>
    <t>Contratar el suministro de Combustible</t>
  </si>
  <si>
    <t>Contratar el servicio de Mantenimiento,  soporte de Servidores HP y sus componentes.(SOSTENIBILIDAD)</t>
  </si>
  <si>
    <t>Contratar el Soporte y mantenimiento del DATA CENTER</t>
  </si>
  <si>
    <t>Contratar el Mantenimiento de vehiculos</t>
  </si>
  <si>
    <t>Contratar el Mantenimiento Equipos de Oficina</t>
  </si>
  <si>
    <t>Contratar el servicio de Mensajeria urbana, Nacional  e Internacional</t>
  </si>
  <si>
    <t>Contratar  la Adquisición Equipos de Oficina</t>
  </si>
  <si>
    <t>Contratar  la Adquisición herramienta de seguridad de la información</t>
  </si>
  <si>
    <t>Contratar  la Renovación Herramienta filtrado de contenido- Herramienta de seguridad perimetral y filtrado de contenido USD$ 5500 ASA con firepower.  ASA 50515 o Optenet (9660)</t>
  </si>
  <si>
    <t>Contratar  la  Renovación Hosting pagina institucional FLA.COM.CO</t>
  </si>
  <si>
    <t>Contratar  el Soporte y  mantenimiento de 4 licencias de  Vmware y 1 licencia de Vcenter a partir de julio de 2016 -Suscripción de soporte y mantenimiento del licenciamiento de Software de virtualización por 1 año  (de julio de 2016  a julio 2017), (SOSTENIBILIDAD)</t>
  </si>
  <si>
    <t>Contratar  la Actualización  soporte y mantenimiento herramienta monitoreo infraestructura tecnológica- Actualización del software (3 módulos), Soporte y mantenimiento de herramienta de monitoreo de infraestructura tecnológica (Solar Winds) a 1 año -(SOSTENIBILIDAD)</t>
  </si>
  <si>
    <t>Contratar  la  Actualización, soporte técnico, mantenimiento preventivo y correctivo, y garantía de fabricación para dispositivos de red cisco - Contrato mantenimiento y soporte de los equipos CISCO, (SOSTENIBILIDAD)</t>
  </si>
  <si>
    <t>Contratar  la  Suscripción licenciamiento de correo en la nube (renovación por un año) - Suscripción por un año de 197 licencias de correo en la nube a razón de USD  7 mes  por licencia a un tipo de cambio $3000 -(SOSTENIBILIDAD)</t>
  </si>
  <si>
    <t>Contratar  la Renovación licencias de antivirus - Actualización 280 licencias de antivirus ($58.000 c/u) mas Servicios de ingeniería  para actualización de maquinas virtuales.  Incluye la   administración de consola  8 x 5- x 12 meses. (SOSTENIBILIDAD)</t>
  </si>
  <si>
    <t>Contratar  la  Renovación Licencia Auto CAD</t>
  </si>
  <si>
    <t>Contratar un  Sistema de almacenamiento, cintas de respaldo, discos duros SAN</t>
  </si>
  <si>
    <t>Prestar  el Servicio de Asesoria tributaria</t>
  </si>
  <si>
    <t>Prestar el Servicio de calibracion de bascula camionera</t>
  </si>
  <si>
    <t>Contratar el Manejo integral de gatos ferales</t>
  </si>
  <si>
    <t>Contratar el servicio de Reg. de marcas en Colombia y el exterior, Resptas y presentación a oposiciones, Contrato de abogado Tributarista, Abogados para revisión de procesos fuera del Dpto</t>
  </si>
  <si>
    <t>Contratar el servicio de Monitoreo de camaras del CCTV</t>
  </si>
  <si>
    <t>Contratar el servico de Producción de videos institucionales.</t>
  </si>
  <si>
    <t>Contratar el servicio de manejo y manteniento de sonido propios de la Fabrica de Licores y Alcoholes de Antioquia.</t>
  </si>
  <si>
    <t>Contratar el servicio de Monitoreo de Medios tradicionales y redes sociales</t>
  </si>
  <si>
    <t>Prestación de servicios para el apoyo logístico de las campañas internas comunicacionales de la fla.</t>
  </si>
  <si>
    <t>Prestación de servicios para el apoyo logístico para campañas licor adulterado, responsabilidad social y capacitación fortalecimietno de rentas.</t>
  </si>
  <si>
    <t>Contratatar el servico de Restaurante</t>
  </si>
  <si>
    <t>Contratatar el  de Aseo y Cafeteria y Mantenimiento de Zonas Verdes</t>
  </si>
  <si>
    <t>Contratar el Suministro de souvenires</t>
  </si>
  <si>
    <t>Contratar el Mantenimiento de radios de comunicación</t>
  </si>
  <si>
    <t>Contratar el servicio de Afiliación al Consejo Colombiano de Seguridad</t>
  </si>
  <si>
    <t>Contratar el Mantenimiento y recarga de extintores, Prueba hidrostatica</t>
  </si>
  <si>
    <t>Contratar el Mantenimiento correctivo y preventivo incuidos repuestos y ACPM de la Red Contraincendio de la FLA. (comprende la red de hidrantes y caseta de bombeo)</t>
  </si>
  <si>
    <t xml:space="preserve">Contratar el Mantenimiento y calibración de los 4 alcoholimetros </t>
  </si>
  <si>
    <t>Contratar el Matenimiento de  Bascula camionera</t>
  </si>
  <si>
    <t>Contratar el Servicio de Fumigación</t>
  </si>
  <si>
    <t xml:space="preserve">Contratar el Mantenimiento de Aire acondicionado </t>
  </si>
  <si>
    <t>Contratar el el servicio de Plomeria</t>
  </si>
  <si>
    <t>Contratar el Mantenimiento Preventivo y Correctivo de Camaras de Seguridad</t>
  </si>
  <si>
    <t>Contratar la Impresión de piezas comunicacionales, incluye el diseño, instalación y diagramación de carteleras institucionales para la FLA</t>
  </si>
  <si>
    <t>Contratar el suministro de Tiquetes  Metro</t>
  </si>
  <si>
    <t xml:space="preserve">Contratar el servicio  de examenes médicos para los servidores públicos de la FLA, que realizan manipulación de alimentos </t>
  </si>
  <si>
    <t>Contratar el servicio de transporte de personal FLA</t>
  </si>
  <si>
    <t>Contratar la Atención de catas para fortalecer las relaciones públicas de la FLA</t>
  </si>
  <si>
    <t>Contratar el suministro de Refrigerios para atención de eventos internos y externos</t>
  </si>
  <si>
    <t>Compra de desinfectante y desengrasante de manos.</t>
  </si>
  <si>
    <t>Contratar  el servicio de Registros INVIMA</t>
  </si>
  <si>
    <t>Contratar la Dotación a los servidores públicos de la FLA.</t>
  </si>
  <si>
    <t>Prestar el servicio de Auditoría externa de renovación de certificación de los Sellos de Calidad de Producto</t>
  </si>
  <si>
    <t>Prestar el servicio de  Auditoría interna ISO 14001 y BASC</t>
  </si>
  <si>
    <t>Prestar el servicio de Auditoría externa de Certificación ISO 9001</t>
  </si>
  <si>
    <t>Prestar el servicio de estudios y determinción de la vida útil de los productos FLA</t>
  </si>
  <si>
    <t>Prestar el servicio de Auditoría externa de renovación BASC</t>
  </si>
  <si>
    <t>Prestar el servicio de Auditoria Interna Sistema de Gestión 17025</t>
  </si>
  <si>
    <t>Prestar el servicio de Auditoría externa y ampliación del alcance  NTC:ISO/IEC 17025</t>
  </si>
  <si>
    <t>Prestar el servicio de Caracterizaciones Vertimientos-Emisiones-Residuos Sólidos</t>
  </si>
  <si>
    <t>Prestar el servicio de Servicios profesionales para apoyar la supervisión a los contratos que sean asignados de la subgerencia de producción.</t>
  </si>
  <si>
    <t>Contratar la prestacion de servicios para un Ingeniero Ambiental</t>
  </si>
  <si>
    <t>Suministro de personal temporal necesario para el cumplimiento de las diferentes actividades del área de producción y de la FLA.</t>
  </si>
  <si>
    <t>Contratar el servicio de Recepcion, admon, manejo  y almacenamiento de materias primas y producto terminado, despacho y transporte de productos terminados FLA a almacenadoras externas, alquiler de estibas y montacargas.</t>
  </si>
  <si>
    <t>Suministrar Aceite Esencial de Anís y Anetol</t>
  </si>
  <si>
    <t>Suministrar Azúcar Refinada</t>
  </si>
  <si>
    <t>Suministrar Caramelo para Bebidas</t>
  </si>
  <si>
    <t>Suministrar Alcohol sin Añejamiento para Ron (Tafia para siembra)</t>
  </si>
  <si>
    <t>Suministrar Alcohol Extraneutro al 96% vv</t>
  </si>
  <si>
    <t>Suministrar Crema de ron a granel 11% vol. (Base Láctea)</t>
  </si>
  <si>
    <t>Suministrar Maltodextrina 1920</t>
  </si>
  <si>
    <t>Suministrar Esencia de Ron y Esencia de Fudge</t>
  </si>
  <si>
    <t>Suministrar Pegante tipo Hot Melt</t>
  </si>
  <si>
    <t>Suministrar Tintas y Repuestos para equipos de impresión videjet</t>
  </si>
  <si>
    <t>Suministrar Envase de Vidrio</t>
  </si>
  <si>
    <t>Suministrar Envases Tetra</t>
  </si>
  <si>
    <t>Suministrar Envase PET</t>
  </si>
  <si>
    <t>Suministrar Cajas de Cartón</t>
  </si>
  <si>
    <t>Suministrar Etiquetas, Contraetiquetas, Collarines</t>
  </si>
  <si>
    <t>Suministro Tafia Ron un año</t>
  </si>
  <si>
    <t xml:space="preserve">Suministrar Estuches </t>
  </si>
  <si>
    <t>Contratar el servicio de Mantenimiento del carro de golf de la brigada</t>
  </si>
  <si>
    <t>Contratar el servicio de Mantenimientos correctivos y preventivo incluye repuestos Tetrapak</t>
  </si>
  <si>
    <t>Contratar la compra de Repuestos para mantenimientos correctivos y preventivo lineas de envasado (contratos directos) - krones</t>
  </si>
  <si>
    <t>Contratar la compra de Repuestos Tuberías, Válvulas, trasiego de alcoholes</t>
  </si>
  <si>
    <t>Contratar el servicio de mantenimientos preventivos y/o correctivos de equipos y red de gases de los laboratorios de la FLA</t>
  </si>
  <si>
    <t>Contratar el servicio de Mantenimiento y bobinado de motores electricos</t>
  </si>
  <si>
    <t>Contratar el servicio de Mantenimiento compresor Atlas Copco</t>
  </si>
  <si>
    <t>Contratar el servicio de Mantenimiento compresor Kaeser</t>
  </si>
  <si>
    <t>Contratar el servicio de Mantenimiento preventivo y calibración de equipos mettler toledo de la oficina de laboratorio</t>
  </si>
  <si>
    <t>Contratar el servicio de Mantenimiento preventivo y calibración de equipos agilent de la oficina de laboratorio</t>
  </si>
  <si>
    <t>Contratar el servicio de mantenimiento preventivo y calibración de los equipos de desionización de agua cascada ix y ro marca pall de la oficina de laboratorio de la Fábrica de Licores y Alcoholes de Antioquia lab - FLA.</t>
  </si>
  <si>
    <t>Contratar el servicio de Calibraciones equipos (Metrología)</t>
  </si>
  <si>
    <t>Contratar la compra de rodamientos y retenedores y seelos metalicos</t>
  </si>
  <si>
    <t>Contratar la compra de cauchos y plásticos</t>
  </si>
  <si>
    <t>Contratar la compra de Repuestos para iluminación y potencia</t>
  </si>
  <si>
    <t>Contratar la compra de Repuestos para partes neumaticas lineas de envasado</t>
  </si>
  <si>
    <t>Contratar la compra de  Insumos y materiales consumibles para mantenimiento (soldadura, lubricantes en aerosol, silicona, pegantes entre otros)</t>
  </si>
  <si>
    <t>Contratar la compra de Aceites, grasas y Lubricantes</t>
  </si>
  <si>
    <t>Contratar la compra de  Jabón Lubricantes cadenas</t>
  </si>
  <si>
    <t>Contratar la compra de Filtros (talego, cartuchos, entre otros)</t>
  </si>
  <si>
    <t>Contratar el Servicio de mantenimiento correctivo para montacargas (Incluye repuestos)</t>
  </si>
  <si>
    <t>Contratar la compra de Elementos e insumos para aseo de los equipos de planta</t>
  </si>
  <si>
    <t>Contratar la compra de tornillería para los mantenimientos de la Fla</t>
  </si>
  <si>
    <t>Contratar el servicio de Mantenimiento iluminacion periferica</t>
  </si>
  <si>
    <t>Contratar el servicio de Mantenimiento UPS FLA</t>
  </si>
  <si>
    <t>Contratar la compra de Mantenimiento linea 1 y  3 - Omega</t>
  </si>
  <si>
    <t>Contratar la compra de Placas Filtrante de Agte y Ron</t>
  </si>
  <si>
    <t xml:space="preserve">Contratar la compra de Gas GLP  Montacargas </t>
  </si>
  <si>
    <t>Contratar la compra de normas técnicas</t>
  </si>
  <si>
    <t>Contratar la compra de Vidrieria para Laboratorio</t>
  </si>
  <si>
    <t>Contratar la compra de gases industriales y  especiales para la FLA</t>
  </si>
  <si>
    <t>Contratar la compra de Reactivos y consumibles para laboratorio</t>
  </si>
  <si>
    <t>Contratar el servicio de Ensayos de aptitud interlaboratorios</t>
  </si>
  <si>
    <t>Contratar la compra de  materiales para el control ambiental</t>
  </si>
  <si>
    <t>Contratar el servicio de Afiliacion al ICONTEC</t>
  </si>
  <si>
    <t>Contratar el servicio de Afiliacion a la Asociación Colombiana de Industrias Licoresras - ACIL</t>
  </si>
  <si>
    <t>Contratar el servicio de Transporte de producto terminado a puertos de embarque y mensajeria internal.</t>
  </si>
  <si>
    <t>Contratar el servicio de Mantenimiento de Bodega de Material Logístico</t>
  </si>
  <si>
    <t>Contratar el servicio de  mandato para la orientacion y control en pauta publicitaria en medios de comunicacion masivos alternativos y publicidad a nivel regional y nacional.</t>
  </si>
  <si>
    <t>Contratar el servicio de  Plan de Medios Marcas</t>
  </si>
  <si>
    <t>Contratar el servicio de  Mercaderistas en  almacenes de la ciudad de Medellin y Area Metrpolitana (40 Mercad.)</t>
  </si>
  <si>
    <t>Contratar la compra bonos redimibles para Utiles y Textos Escolares</t>
  </si>
  <si>
    <t xml:space="preserve">Contratar la compra bonos redimibles por auxilio nacimiento hijos </t>
  </si>
  <si>
    <t>Contratar  la Segunda Etapa del Sistema Integrado de Seguridad</t>
  </si>
  <si>
    <t>Contratar  el Licenciamiento e implementación de soluciones informáticas: pesado dinámico y operador logístico desarrollo dispositivos móviles</t>
  </si>
  <si>
    <t>Compra de un proyector  y una pantalla para el área de comunicaciones de la FLA</t>
  </si>
  <si>
    <t>Realizar el Análisis de brechas para la adquisición del software para administrar y controlar las muestras y tiempo de procesamiento de las mismas en la oficina de laboratorio</t>
  </si>
  <si>
    <t>Contratar  la  Adquisición de un software para administrar y controlar las muestras y tiempo de procesamiento de las mismas en la oficina de laboratorio</t>
  </si>
  <si>
    <t>Contratar la compra de un Elevador para trabajo en alturas</t>
  </si>
  <si>
    <t>Contratar la compra de un equipo de ultrasonido para tratamiento de muestras de cromatrografía líquida de la oficina de  laboratorio</t>
  </si>
  <si>
    <t>Contratar el suministro e instalación de  puerta automatizada y prestar servicio de mantenimiento puertas electricas automatizadas</t>
  </si>
  <si>
    <t>Suministrar, instalar y poner en funcionamiento, un sistema de registro y pesaje  de producto terminado.</t>
  </si>
  <si>
    <t>Contratar la compra de triblock para linea 2</t>
  </si>
  <si>
    <t>Contratar el servicio de Modernización proceso de fabricación de rones (automatización de vaciado y siembra de rones )</t>
  </si>
  <si>
    <t>Suministrar, instalar y poner en funcionamiento dos sistemas de inspección de nivel, tapa y etiqueta</t>
  </si>
  <si>
    <t xml:space="preserve">Contratar la compra de elementos para las Etiquetadoras y Empacadora de las líneas 1 y 4 marca Kosme y Krones </t>
  </si>
  <si>
    <t>Contratar la compra de Tanques para ampliacion zona preparacion de aguardientes</t>
  </si>
  <si>
    <t>Contratar el Mejoramiento y Adecuacion infraestructura fisica FLA</t>
  </si>
  <si>
    <t>Contratar la interventoría para el mejoramiento y Adecuacion infraestructura fisica FLA</t>
  </si>
  <si>
    <t>Contratar el servicio de Convenios especificos de investigación - desempeño aguardiente antioqueno feria de Flores</t>
  </si>
  <si>
    <t>Contratar la Compra material absorvente para derrames quimicos</t>
  </si>
  <si>
    <t>Contratar la Compra Kit de Silicona protectores auditivos</t>
  </si>
  <si>
    <t>Contratar la Elementos de Protección Personal</t>
  </si>
  <si>
    <t>Contratar el servicio del Area protegida</t>
  </si>
  <si>
    <t xml:space="preserve">Contratar el servicio de Vacunacion </t>
  </si>
  <si>
    <t xml:space="preserve">Contratar la Compra equipos brigada </t>
  </si>
  <si>
    <t>Contratar el servicio de Implementacion de Sistemas de Gestion Visual,  Manejo de: energias Peligrosas, Riesgo quimico, Altura y ergonomia</t>
  </si>
  <si>
    <t>Contratar la compra de Botiquín</t>
  </si>
  <si>
    <t>Contratar la compra de Gafas con lente recetado</t>
  </si>
  <si>
    <t>Contratar la implementacion de lineas de vida</t>
  </si>
  <si>
    <t>Contratar el servicio de Mantenimiento y Mejoras Gimnasio</t>
  </si>
  <si>
    <t>Contratar el servicio de Convenio Gimnasios</t>
  </si>
  <si>
    <t>Contratar el servicio de Aprovechamiento Tiempo Libre</t>
  </si>
  <si>
    <t>Contratar el servicio de Asesoria Sicologica</t>
  </si>
  <si>
    <t>Contratar un Programa de prevencion de adicciones</t>
  </si>
  <si>
    <t>Contratar el servicio de Programas Deportivos para servidores, (participacion en torneos deportivos e Intercambios). Entrenamiento (incluye semilleros hijos funcionarios, entrenamiento y escenarios deportivos)</t>
  </si>
  <si>
    <t xml:space="preserve">Contratar la compra de Uniformes e Implementos deportivos </t>
  </si>
  <si>
    <t>Contratar el servicio de Operador Logistico para actividades recreativas de los servidores públicos de la FLA y su grupo familiar.</t>
  </si>
  <si>
    <t>Contratar el servicio de operación logística especializada para el mejoramiento de la calidad de vida de los servidores públicos de la FLA y su grupo familar.</t>
  </si>
  <si>
    <t>Contratar el servicio de Capacitación y Adiestramiento (Seminarios, Diplomado, talleres y circuitos internos de conocimiento)</t>
  </si>
  <si>
    <t>Contratar el servicio de cursos de capacitacion No Formal</t>
  </si>
  <si>
    <t>Contratar el servicio de Certificación y Reentrenamiento en Alturas</t>
  </si>
  <si>
    <t>Tapas de seguridad</t>
  </si>
  <si>
    <t>Contratar la compra de sellos de seguridad lenticular</t>
  </si>
  <si>
    <t>Servicio de suscripción y soporte licencias ACL Analytics Exchange, ACL Analytics Desktop y Conector ACL Direct Link para SAP.</t>
  </si>
  <si>
    <t>Campaña Fomento de la Cultura de Control.</t>
  </si>
  <si>
    <t>Acompañamiento Proceso de Certificación</t>
  </si>
  <si>
    <t>Analisis Estados Financieros Decreto 648</t>
  </si>
  <si>
    <t>Encuentro Internacional de Control Interno.</t>
  </si>
  <si>
    <t>Compra de elementos Auditores Ciudadanos</t>
  </si>
  <si>
    <t>Compra de tiquetes Aéreos</t>
  </si>
  <si>
    <t xml:space="preserve">Practicantes de Excelencia </t>
  </si>
  <si>
    <t>Formación en Normas Internacionales</t>
  </si>
  <si>
    <t>Prestar a la Gobernación de Antioquia, los servicios de relacionamiento con la ciudadanía a través de los canales de Contact Center y BPO, brindando una experiencia diferenciadora en cada interacción telefónica, presencial o virtual, apoyando así la actividad institucional del Departamento de Antioquia en el fortalecimiento de sus relaciones con la comunidad.</t>
  </si>
  <si>
    <t>Contratar el suministro de tiquetes aéreos, regionales, nacionales e internacionales para los desplazamientos de los servidores públicos de la Secretaría de Gestión Humana</t>
  </si>
  <si>
    <t xml:space="preserve">Elaboración de credenciales de identificación (carné)  con su correspondiente cinta bordada y accesorio porta escarapela </t>
  </si>
  <si>
    <t>Apoyar el Fortalecimiento Institucional de la Asamblea Departamental de Antioquia, en aras de promover la eficiencia, eficacia y efectividad en el cumplimiento de sus funciones</t>
  </si>
  <si>
    <t>Servicio de recepción, transporte, entrega, almacenamiento y custodia de la información corporativa almacenada en medios magnéticos y otros dispositivos de la Gobernación de Antioquia.</t>
  </si>
  <si>
    <t>Servicio de soporte bolsa de horas base de datos Oracle</t>
  </si>
  <si>
    <t xml:space="preserve">Intervenciones asociadas al plan  de trabajo  de los proyectos de:  competencias laborales, cultura y cambio organizacional y gestion del conocimiento. </t>
  </si>
  <si>
    <t>Prestación del servicio de auditoría de seguimiento al otorgamiento de certificados, con el fin de verificar el cumplimiento del Sistema Integrado de Gestión con los requisitos de las normas de calidad ISO 9001:2008 y NTC GP 1000: 2009, para todos los procesos del SIG</t>
  </si>
  <si>
    <t>Apoyar al equipo auditor de la Gobernación de Antioquia para la realización de las auditorías internas de calidad, al Sistema Integrado de Gestión - SIG y realizar entrenamiento teórico práctico en el desarrollo de las mismas a los auditores internos.</t>
  </si>
  <si>
    <t>Realización del 6° Evento Académico del Sistema Integrado de Gestión</t>
  </si>
  <si>
    <t>Realización del Tercer Encuentro de Integrantes de EMC</t>
  </si>
  <si>
    <t>Designar estudiantes de las universidades privadas para la realización de la práctica académica, con el fin de brindar apoyo a la gestión del Departamento de Antioquia y sus subregiones durante el segundo semestre de 2017 y el primer semestre 2018.</t>
  </si>
  <si>
    <t>Designar estudiantes de las universidades públicas para la realización de la práctica académica, con el fin de brindar apoyo a la gestión del Departamento de Antioquia y sus subregiones durante el segundo semestre de 2017 y el primer semestre 2018.</t>
  </si>
  <si>
    <t>Designar estudiantes de las universidades privadas para la realización de la práctica académica, con el fin de brindar apoyo a la gestión del Departamento de Antioquia y sus subregiones durante el segundo semestre de 2018.</t>
  </si>
  <si>
    <t>Designar estudiantes de las universidades públicas para la realización de la práctica académica, con el fin de brindar apoyo a la gestión del Departamento de Antioquia y sus subregiones durante el segundo semestre de 2018.</t>
  </si>
  <si>
    <t>Realización de los diferentes eventos de prácticas (Inducción, encuentro de experiencias y de certificación).</t>
  </si>
  <si>
    <t xml:space="preserve">Convenio Educativo Departamento de Antioquia ICETEX </t>
  </si>
  <si>
    <t>Prestar los servicios de atención y prevención de accidentes de trabajo y enfermedades laborales (ATEL) de empleados, trabajadores, estudiantes en práctica y contratistas independientes (riesgos lV y V) de la administración departamental.</t>
  </si>
  <si>
    <t>Realizar cursos de capacitación informal, artes, oficios, recreación y deportes para los servidores públicos departamentales y sus beneficiarios directos, y las actividades inherentes a la jornada de integración de la familia, de acuerdo a lo establecido en la ley 1857 de 2017</t>
  </si>
  <si>
    <t>Realizar las evaluaciones médicas ocupacionales, la práctica de exámenes de laboratorio, la aplicación de vacunas necesarias para el ingreso, las evaluaciones periódicas y las ayudas necesarias para el egreso del servidor público departamental.</t>
  </si>
  <si>
    <t>Prestar los servicios no contemplados en el plan obligatorio de salud, mediante un plan complementario para el trabajador oficial y su núcleo familiar.</t>
  </si>
  <si>
    <t>Prestar servicios de apoyo logístico necesario para el desarrollo de los programas de  Capacitación, Bienestar Laboral, Seguridad y Salud en el Trabajo y Mejoramiento de la Calidad de Vida de los servidores públicos, los jubilados y pensionados departamentales y sus familias</t>
  </si>
  <si>
    <t>Contratación de exámenes médicos para servidores y contratistas independientes (semana de la salud ocupacional para CAD y todo el Departamento de Antioquia)</t>
  </si>
  <si>
    <t>Prestar los servicios como apoderada(o) en los procesos prejurídicos y jurídicos para el cobro de la cartera morosa en favor del Fondo de la Vivienda del Departamento de Antioquia.</t>
  </si>
  <si>
    <t>ADQUISISCION DE TIQUETES AEREOS VF 600002262</t>
  </si>
  <si>
    <t>SUMINISTRO DE VIVERES CARCEL YARUMITO VF 600002270</t>
  </si>
  <si>
    <t>PROMOCION Y PROTECION DE DDHH</t>
  </si>
  <si>
    <t>RESTITUCION DE TIERRAS</t>
  </si>
  <si>
    <t>EDUCACION Y REGULACION VIAL VF 600002268</t>
  </si>
  <si>
    <t>CONSTRUCCION, MENTENIMIENTO Y ADECUACIONES FUERZA PUBLICA</t>
  </si>
  <si>
    <t>TEMPORALES PROYECTO CONSTRUCCION, MENTENIMIENTO Y ADECUACIONES FUERZA PUBLICA</t>
  </si>
  <si>
    <t>OPERACIÓN LOGISTICA OPERATIVOS FUERZA PÚBLICA, ORGASNISMOS DE SEGURIDAD Y JUSTICIA VF</t>
  </si>
  <si>
    <t xml:space="preserve">OPERACIÓN LOGISTICA OPERATIVOS FUERZA PÚBLICA, ORGASNISMOS DE SEGURIDAD Y JUSTICIA </t>
  </si>
  <si>
    <t>PAGO DE RECOMENSAS Y PROTECCION DE VÍCTIMAS Y TESTIGOS EN PRO DE LA SEGURIDAD Y LA CONVIVENCIA EN EL DEPARTAMENTO DE ANTIOQUIA VF 6000002266</t>
  </si>
  <si>
    <t>APOYO A LA LOGISTICA E INTELIGENCIA D ELA FUERZA PUBLICA</t>
  </si>
  <si>
    <t>TEMPORALES APOYO A LA LOGISTICA E INTELIGENCIA D ELA FUERZA PUBLICA</t>
  </si>
  <si>
    <t>CONSTRUCCION MANTENIMIENTO DE SEDES VF 600002423</t>
  </si>
  <si>
    <t>COMBUSTIBLE FUERZA PUBLICA VF 600002460</t>
  </si>
  <si>
    <t xml:space="preserve">COMBUSTIBLE FUERZA PUBLICA </t>
  </si>
  <si>
    <t>ADQUISICION DE PARQUE AUTOMOTOR (VEHÍCULOS, MOTOCICLETAS, BOTES Y MOTORES) PARA LA FUERZA PÚBLICA, ORGANISMOS DE SEGURIDAD Y J</t>
  </si>
  <si>
    <t>FORTALECIMIENTO RESPONSABILIDAD PENAL ADOLECENTES VF 600002267</t>
  </si>
  <si>
    <t xml:space="preserve"> TECNOLOGÍA PARA LA SEGURIDAD  -COMUNICACION MOVIL AVANTEL VF 600002265</t>
  </si>
  <si>
    <t>Prestar los servicios como Coordinador Ejecutivo de los Bomberos de Antioquia en cumplimiento de la Ley 1575 de 2012, las Resolución 0661 de 2014, la Resolución 384 de 2017 y Resolución 429 de 2017</t>
  </si>
  <si>
    <t>SUMINISTRO DE ALIMENTACIÓN COMO APOYO A LA REGISTRADURÍA VF 6000002271</t>
  </si>
  <si>
    <t>FORTALECIMIENTO (CAPACITACIÓN Y ASISTENCIA TÉCNICA) BOMBEROS</t>
  </si>
  <si>
    <t>FORTALECIMIENTIO TECNOLOGICO ORGANISMO DE TRANSITO</t>
  </si>
  <si>
    <t xml:space="preserve">COMUNICACION MOVIL AVANTEL </t>
  </si>
  <si>
    <t>BOTES Y MOTORES FZA PUBLICA</t>
  </si>
  <si>
    <t>ATENCION VICTIMAS Y DERECHOS HUMANOS VF600002424</t>
  </si>
  <si>
    <t>ATENCION VICTIMAS Y DERECHOS HUMANOS VF 6000002425</t>
  </si>
  <si>
    <t xml:space="preserve">ATENCION VICTIMAS Y DERECHOS HUMANOS </t>
  </si>
  <si>
    <t>APOYO A LA ACCION INTEGRAL CONTRA MINAS ANTIPERSONALES</t>
  </si>
  <si>
    <t>IMPLEMENTACION TECNOLOGICA Y SISTEMAS DE INFORMACION</t>
  </si>
  <si>
    <t xml:space="preserve"> TEMPORALES IMPLEMENTACION TECNOLOGICA Y SISTEMAS DE INFORMACION</t>
  </si>
  <si>
    <t>APOYO LOGISTICO EVENTOS</t>
  </si>
  <si>
    <t xml:space="preserve">FORTALECIMIENTO RESPONSABILIDAD PENAL ADOLECENTES </t>
  </si>
  <si>
    <t>OPERADOR LOGISTICO COMUNICACIONES VF600002353</t>
  </si>
  <si>
    <t>FORTALECIMIENTO DE INTITUCIONES QUE BRINDAN SERVICIO DE JUSTICIA FORMAL Y NO FORMAL</t>
  </si>
  <si>
    <t>OPERADOR LOGISTICO COMUNICACIONES VF600002355</t>
  </si>
  <si>
    <t xml:space="preserve">OPERADOR LOGISTICO COMUNICACIONES </t>
  </si>
  <si>
    <t>CENTRAL DE MEDIOS VF 600002365</t>
  </si>
  <si>
    <t xml:space="preserve">OPERADOR TELEFONIA CELULAR </t>
  </si>
  <si>
    <t>ELEMENTOS OFICINA</t>
  </si>
  <si>
    <t>OPERADOR LOGISTICO  VF600002354</t>
  </si>
  <si>
    <t>MEDIOS DE  COMUNICACION VF600002366</t>
  </si>
  <si>
    <t>SERVICIO COMUNICACIÓN MOVIL PDA VF6000002459</t>
  </si>
  <si>
    <t xml:space="preserve">SERVICIO COMUNICACIÓN MOVIL PDA </t>
  </si>
  <si>
    <t>APOYO E IMPLEMENTACION DE PROGRAMAS MPALES PAZES</t>
  </si>
  <si>
    <t>SUMINISTRO DE VÍVERES FUERZA PÚBLICA, ORGANISMOS DE SEGURIDAD Y JUSTICIA</t>
  </si>
  <si>
    <t>ERRADICACION DE CULTIVOS ILICITOS</t>
  </si>
  <si>
    <t>Contratar el servicio de un sistema que permita la generación de señalización (estampillas) y un sistema de control de transporte mediante la generación sistematizada de tornaguíassu fiscalización en el Departamento de Antioquia, garantizando la interconexión al Departamento de Antioquia con el resto del país.</t>
  </si>
  <si>
    <t>El arrendador entrega a título de arrendamiento a El arrendatario módulos de seguridad para depositar mercancía decomisada por la dirección de  Rentas  Departamentales</t>
  </si>
  <si>
    <t>Contrato interadministrativo para apoyar, en el desarrollo y ejecución de la Estrategia Integral del Control a las Rentas Ilícitas para el Fortalecimiento de las Rentas Oficiales como Fuente de Inversión social en el Departamento de Antioquia.</t>
  </si>
  <si>
    <t>Apoyar la gestión de la Gobernación de Antioquia en el saneamiento, depuración, identificación física, jurídica, contable de los bienes fiscales y de uso público de propiedad del Departamento de Antioquia.</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</si>
  <si>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</si>
  <si>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</si>
  <si>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</si>
  <si>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Contrato interadministrativo para apoyar y acompañar  la fase 3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</si>
  <si>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t>
  </si>
  <si>
    <t>Temporales Hacienda Rentas</t>
  </si>
  <si>
    <t>Temporales Hacienda Mejoramiento</t>
  </si>
  <si>
    <t>Contratar el Programa General de Seguros del Departamento de Antioquia y La Contraloria General de Antioquia.</t>
  </si>
  <si>
    <t>Fortalecer y dar continuidad a la gestión tributarias del impuesto de registro y estampilla prodesarrollo- C.C Magdalena</t>
  </si>
  <si>
    <t>Fortalecer y dar continuidad a la gestión tributarias del impuesto de registro y estampilla prodesarrollo- C.C Aburrá Sur</t>
  </si>
  <si>
    <t xml:space="preserve">Fortalecer y dar continuidad a la gestión tributarias del impuesto de registro y estampilla prodesarrollo- C.C Medellín </t>
  </si>
  <si>
    <t>Fortalecer y dar continuidad a la gestión tributarias del impuesto de registro y estampilla prodesarrollo- C.C Oriente</t>
  </si>
  <si>
    <t>Fortalecer y dar continuidad a la gestión tributarias del impuesto de registro y estampilla prodesarrollo- C.C Urabá</t>
  </si>
  <si>
    <t>Avaluó comercial de los bienes muebles del departamento de Antioquia</t>
  </si>
  <si>
    <t>Mantenimiento y Adecuación de Bienes Inmuebles propiedad del Departamento de Antioquia</t>
  </si>
  <si>
    <t>Adquisición de tiquetes aéreos para la Gobernación de Antioquia-Secretaria de Hacienda</t>
  </si>
  <si>
    <t xml:space="preserve">Prestación de servicios de transporte terrestre automotor para apoyar la gestión de la Secretaría de Hacienda </t>
  </si>
  <si>
    <t>Contrato Interadministrativo de mandato para la promoción, creación, elaboración, desarrollo y conceptualización de las campañas, estrategias y necesidades comunicacionales de la Gobernación de Antioquia</t>
  </si>
  <si>
    <t>Practicantes de Excelencia</t>
  </si>
  <si>
    <t>Encuentro Departamental de Gobernadores indígenas</t>
  </si>
  <si>
    <t xml:space="preserve">Mejoramiento de Casas de Paso </t>
  </si>
  <si>
    <t>Apoyo iniciativas de emprendimiento  indígena</t>
  </si>
  <si>
    <t>Cofinanciar Convite comunitario para mejorar calidad de vida</t>
  </si>
  <si>
    <t>Prestar servicio de apoyo integral para la atención de diferentes eventos intervensón social indígena del Departamento de Antioquia.</t>
  </si>
  <si>
    <t xml:space="preserve">Implementación de Plan de vida en comunidad indígena </t>
  </si>
  <si>
    <t>Apoyo a iniciativas de comunidades con Diagnóstico territorial indígena en el Departamento de Antioquia</t>
  </si>
  <si>
    <t xml:space="preserve">Rescatar la memoria cultural </t>
  </si>
  <si>
    <t>Integrar esfuerzos para la promoción del desarrollo integral temprano de la primera infancia bajo la modalidad Familiar, en el municipio de La Pintada.</t>
  </si>
  <si>
    <t>Integrar esfuerzos para la promoción del desarrollo integral temprano de la primera infancia bajo el modelo flexible Buen Comienzo Antioquia en el municipio de Bello y para la implementación del Sistema Departamental de Gestión del Desarrollo Integral Temprano</t>
  </si>
  <si>
    <t>Integrar esfuerzos para la promoción del desarrollo integral temprano de la primera infancia bajo la modalidad familiar, en el municipio de Amalfí</t>
  </si>
  <si>
    <t>Integrar esfuerzos para la promoción del desarrollo integral temprano de la primera infancia bajo el modelo flexible Buen Comienzo Antioquia, la modalidad institucional en los municipios Vigía del Fuerte, Murindó y Turbó; y para la implementación del Sistema Departamental de Gestión del Desarrollo Integral Temprano</t>
  </si>
  <si>
    <t>Integrar esfuerzos para la promoción del desarrollo integral temprano de la primera infancia bajo la modalidad Familiar, en el municipio de Jardín.</t>
  </si>
  <si>
    <t>Integrar esfuerzos para la promoción del desarrollo integral temprano de la primera infancia bajo la modalidad Familiar, en el municipio de Betulia.</t>
  </si>
  <si>
    <t>Integrar esfuerzos para la promoción del desarrollo integral temprano de la primera infancia bajo la modalidad familiar, en el municipio de Caicedo</t>
  </si>
  <si>
    <t>Integrar esfuerzos para la promoción del desarrollo integral temprano de la primera infancia bajo la modalidad Familiar, en el municipio de San Andrés de Cuerquia.</t>
  </si>
  <si>
    <t>Integrar esfuerzos para la promoción del desarrollo integral temprano de la primera infancia bajo la modalidad Familiar, en el municipio de Yondó.</t>
  </si>
  <si>
    <t>Integrar esfuerzos para la promoción del desarrollo integral temprano de la primera infancia bajo la modalidad Familiar, en el municipio de Urrao.</t>
  </si>
  <si>
    <t>Integrar esfuerzos para la promoción del desarrollo integral temprano de la primera infancia bajo la modalidad familiar e institucional en el municipio de Mutatá</t>
  </si>
  <si>
    <t>Integrar esfuerzos para la promoción del desarrollo integral temprano de la primera infancia bajo la modalidad Familiar, en el municipio de Ciudad Bolívar.</t>
  </si>
  <si>
    <t>Integrar esfuerzos para la promoción del desarrollo integral temprano de la primera infancia bajo la modalidad Familiar, en el municipio de Angelópolis.</t>
  </si>
  <si>
    <t>Integrar esfuerzos para la promoción del desarrollo integral temprano de la primera infancia bajo la modalidad familiar e institucional, en el municipio de Nechí</t>
  </si>
  <si>
    <t>Integrar esfuerzos para la promoción del desarrollo integral temprano de la primera infancia bajo el modelo flexible Buen Comienzo Antioquia, la modalidad institucional en el Municipio de Chigorodó y para la implementación del Sistema Departamento de Gestión del Desarrollo Integral Temprano</t>
  </si>
  <si>
    <t>Integrar esfuerzos para la promoción del desarrollo integral temprano de la primera infancia bajo la modalidad Familiar, en el municipio de Guadalupe.</t>
  </si>
  <si>
    <t>Integrar esfuerzos para la promoción del desarrollo integral temprano de la primera infancia bajo las modalidades familiar e institucional, en el municipio de Guarne</t>
  </si>
  <si>
    <t>Integrar esfuerzos para la promoción del desarrollo integral temprano de la primera infancia bajo el modelo flexible Buen Comienzo Antioquia y para la implementación del Sistema Departamental de Gestión del Desarrollo Integral Temprano en el municipio de Dabeiba</t>
  </si>
  <si>
    <t>Integrar esfuerzos para la promoción del desarrollo integral temprano de la primera infancia bajo la modalidad Familiar, en el municipio de Puerto Nare.</t>
  </si>
  <si>
    <t>Integrar esfuerzos para la promoción del desarrollo integral temprano de la primera infancia bajo el modelo flexible Buen Comienzo Antioquia y las modalidades familiar e institucional, en los municipios de Necoclí, San Pedro de Urabá y San Juan de Urabá; y para la implementación del Sistema Departamental de Gestión del Desarrollo Integral Temprano</t>
  </si>
  <si>
    <t>Integrar esfuerzos para la promoción del desarrollo integral temprano de la primera infancia bajo la modalidad Familiar, en el municipio de Alejandría.</t>
  </si>
  <si>
    <t xml:space="preserve">Integrar esfuerzos para la promoción del desarrollo integral temprano de la primera infancia bajo la modalidad institucional, en el municipio de San Rafael </t>
  </si>
  <si>
    <t>Integrar esfuerzos para la promoción del desarrollo integral temprano de la primera infancia bajo la modalidad Familiar, en el municipio de Betania.</t>
  </si>
  <si>
    <t>Integrar esfuerzos para la promoción del desarrollo integral temprano de la primera infancia bajo la modalidad Familiar, en el municipio de Buriticá.</t>
  </si>
  <si>
    <t xml:space="preserve">Integrar esfuerzos para la promoción del desarrollo integral temprano de la primera infancia bajo la modalidad familiar, en el municipio de Cisneros </t>
  </si>
  <si>
    <t>Integrar esfuerzos para la promoción del desarrollo integral temprano de la primera infancia bajo la modalidad Familiar, en el municipio de Peque.</t>
  </si>
  <si>
    <t>Integrar esfuerzos para la promoción del desarrollo integral temprano de la primera infancia bajo la modalidad Familiar, en el municipio de Giraldo.</t>
  </si>
  <si>
    <t>Integrar esfuerzos para la promoción del desarrollo integral temprano de la primera infancia bajo la modalidad Familiar, en el municipio de Nariño.</t>
  </si>
  <si>
    <t>Integrar esfuerzos para la promoción del desarrollo integral temprano de la primera infancia bajo la modalidad Familiar, en el municipio de Anorí.</t>
  </si>
  <si>
    <t>Integrar esfuerzos para la promoción del desarrollo integral temprano de la primera infancia bajo la modalidad Familiar, en el municipio de Concordia.</t>
  </si>
  <si>
    <t>Integrar esfuerzos para la promoción del desarrollo integral temprano de la primera infancia bajo la modalidad familiar en el municipio de Ituango y para la implementación del Sistema Departamental de Gestión del Desarrollo Integral Temprano</t>
  </si>
  <si>
    <t>Integrar esfuerzos para la promoción del desarrollo integral temprano de la primera infancia bajo la modalidad familiar, en el municipio de Santa Fe de Antioquia</t>
  </si>
  <si>
    <t>Integrar esfuerzos para la promoción del desarrollo integral temprano de la primera infancia bajo el modelo flexible Buen Comienzo Antioquia, en el municipio de Támesis y para la implementación del Sistema Departamental de Gestión del Desarrollo Integral Temprano.</t>
  </si>
  <si>
    <t>Integrar esfuerzos para la promoción del desarrollo integral temprano de la primera infancia bajo la modalidad Familiar, en el municipio de Titiribí.</t>
  </si>
  <si>
    <t>Integrar esfuerzos para la promoción del desarrollo integral temprano de la primera infancia bajo la modalidad Familiar, en el municipio de Valdivia.</t>
  </si>
  <si>
    <t>Integrar esfuerzos para la promoción del desarrollo integral temprano de la primera infancia bajo la modalidad Familiar, en el municipio de Valparaíso.</t>
  </si>
  <si>
    <t>Integrar esfuerzos para la promoción del desarrollo integral temprano de la primera infancia bajo el modelo flexible Buen Comienzo Antioquia, en el municipio de Yarumal y para la implementación del Sistema Departamental de Gestión del Desarrollo Integral Temprano.</t>
  </si>
  <si>
    <t>Integrar esfuerzos para la promoción del desarrollo integral temprano de la primera infancia bajo la modalidad Familiar, en el municipio de Liborina.</t>
  </si>
  <si>
    <t>Integrar esfuerzos para la promoción del desarrollo integral temprano de la primera infancia bajo la modalidad familiar en el municipio de San Jerónimo.</t>
  </si>
  <si>
    <t>Integrar esfuerzos para la promoción del desarrollo integral temprano de la primera infancia bajo la modalidad Familiar, en el municipio de Sabanalarga.</t>
  </si>
  <si>
    <t>Integrar esfuerzos para la promoción del desarrollo integral temprano de la primera infancia bajo la modalidad Familiar, en el municipio de Andes.</t>
  </si>
  <si>
    <t>Integrar esfuerzos para la promoción del desarrollo integral temprano de la primera infancia bajo la modalidad familiar, en el municipio de Girardota</t>
  </si>
  <si>
    <t>Integrar esfuerzos para la promoción del desarrollo integral temprano de la primera infancia bajo el modelo flexible Buen Comienzo Antioquia, en el municipio de Itagüí y para la implementación del Sistema Departamental de Gestión del Desarrollo Integral Temprano.</t>
  </si>
  <si>
    <t>Integrar esfuerzos para la promoción del desarrollo integral temprano de la primera infancia bajo la modalidad Familiar, en el municipio de Jericó.</t>
  </si>
  <si>
    <t>Integrar esfuerzos para la promoción del desarrollo integral temprano de la primera infancia bajo la modalidad familiar en el municipio de San Luis.</t>
  </si>
  <si>
    <t>Integrar esfuerzos para la promoción del desarrollo integral temprano de la primera infancia bajo la modalidad familiar, en el municipio de Santo Domingo</t>
  </si>
  <si>
    <t>Integrar esfuerzos para la promoción del desarrollo integral temprano de la primera infancia bajo la modalidad Familiar, en el municipio de Venecia.</t>
  </si>
  <si>
    <t>Integrar esfuerzos para la promoción del desarrollo integral temprano de la primera infancia bajo la modalidad Familiar, en el municipio de Yolombó.</t>
  </si>
  <si>
    <t>Integrar esfuerzos para la promoción del desarrollo integral temprano de la primera infancia bajo la modalidad Familiar, en el municipio de Barbosa.</t>
  </si>
  <si>
    <t>Integrar esfuerzos para la promoción del desarrollo integral temprano de la primera infancia bajo la modalidad Familiar, en el municipio de Pueblorrico.</t>
  </si>
  <si>
    <t>Integrar esfuerzos para la promoción del desarrollo integral temprano de la primera infancia bajo la modalidad Familiar, en el municipio de Fredonia.</t>
  </si>
  <si>
    <t>Integrar esfuerzos para la promoción del desarrollo integral temprano de la primera infancia bajo la modalidad Familiar, en el municipio de Copacabana.</t>
  </si>
  <si>
    <t>Integrar esfuerzos para la promoción del desarrollo integral temprano de la primera infancia bajo la modalidad Familiar, en el municipio de Santa Bárbara.</t>
  </si>
  <si>
    <t>Integrar esfuerzos para la promoción del desarrollo integral temprano de la primera infancia bajo el modelo flexible Buen Comienzo Antioquia, modalidad institucional en el municipio de Arboletes y para la implementación del Sistema Departamental de Gestión del Desarrollo Integral Temprano</t>
  </si>
  <si>
    <t>Integrar esfuerzos para la promoción del desarrollo integral temprano de la primera infancia bajo la modalidad Familiar e Institucional, en el municipio de El Peñol.</t>
  </si>
  <si>
    <t>Integrar esfuerzos para la promoción del desarrollo integral temprano de la primera infancia bajo la modalidad Familiar, en el municipio de Caramanta</t>
  </si>
  <si>
    <t>Brindar apoyo a la realización de las acciones técnicas, administrativas, jurídicas y financieras que permitan la implementación de las políticas públicas de Primera Infancia e Infancia y Adolescencia del Departamento de Antioquia.</t>
  </si>
  <si>
    <t xml:space="preserve">Apoyar la realización de las acciones técnicas y administrativas que permitan la implementación del programa Antioquia Joven en el Departamento de Antioquia. </t>
  </si>
  <si>
    <t>Desarrollar acciones conjuntas para la realización de una estrategia audiovisual encaminada a promover la participación y el liderazgo de los jóvenes del departamento a través de escenarios de confrontación pacífica.</t>
  </si>
  <si>
    <t>Prestar el servicio de Hosting dedicado para alojar el sistema de información web de la Estrategia Departamental de Atención Integral a la Primera Infancia - Buen Comienzo Antioquia </t>
  </si>
  <si>
    <t>Integrar esfuerzos y recursos técnicos, administrativos y financieros para el desarrollo de acciones de implementación de la política de estado “De Cero a Siempre” y de la política departamental Buen Comienzo Antioquia, en el marco de la gestión intersectorial, para la promoción del desarrollo integral de la Primera Infancia.</t>
  </si>
  <si>
    <t>Integrar esfuerzos para la promoción del desarrollo integral temprano de la primera infancia en el Departamento de Antioquia, y para la implementación del Sistema Departamental de Gestión del Desarrollo Integral Temprano.</t>
  </si>
  <si>
    <t>Realizar la interventoría integral a los procesos contractuales de la estrategia de atención integral a  la primera infancia “Buen Comienzo Antioquia”.</t>
  </si>
  <si>
    <t xml:space="preserve">Integrar esfuerzos para la promoción del desarrollo integral temprano de la primera infancia bajo la modalidad propia en los municipios de Murindó, Mutatá, Necoclí y Turbo. </t>
  </si>
  <si>
    <t>Integrar esfuerzos para la promoción del desarrollo integral temprano de la primera infancia con enfoque diferencial bajo el modelo flexible Buen Comienzo Antioquia y la modalidad familiar en los municipios de Necoclí, Arboletes, Turbo, San Juan de Urabá y San Pedro de Urabá, y para la implementación del Sistema Departamental de Gestión del Desarrollo Integral temprano.</t>
  </si>
  <si>
    <t xml:space="preserve">MEJORAMIENTO, REHABILITACION Y MANTENIMIENTO DE LAS VÍAS DE LA SUBREGION DEL SUROESTE DEL DEPARTAMENTO DE ANTIOQUIA
</t>
  </si>
  <si>
    <t>INTERVENTORÍA TÉCNICA, ADMINISTRATIVA, AMBIENTAL FINANCIERA Y LEGAL PARA El MEJORAMIENTO, REHABILITACION Y MANTENIMIENTO DE LAS VIAS DE LAS SUBREGIONES NORTE Y BAJO CAUCA DEL DEPARTAMENTO DE ANTIOQUIA, SE EXCLUYEN LAS VÍAS DE INFLUENCIA DEL PEAJE DE PAJARITO EN LA SUBREGIÓN NORTE.</t>
  </si>
  <si>
    <t>MEJORAMIENTO, REHABILITACION Y MANTENIMIENTO DE LAS VIAS DE LAS SUBREGIONES DEL DEPARTAMENTO DE ANTIOQUIA
Nota: Recursos disponibles para invertir en el  proyecto para el Mantenimiento y Mejoramiento de la RVS en Antioquia</t>
  </si>
  <si>
    <t xml:space="preserve">MEJORAMIENTO, REHABILITACIÓN Y MANTENIMIENTO DE LAS VÍAS  DE INFLUENCIA DEL PEAJE DE PAJARITO DE LA SUBREGIÓN NORTE DEL DEPARTAMENTO DE ANTIOQUIA
</t>
  </si>
  <si>
    <t xml:space="preserve">INTERVENTORÍA TÉCNICA, ADMINISTRATIVA, AMBIENTAL, FINANCIERA Y LEGAL PARA EL MEJORAMIENTO, REHABILITACIÓN Y MANTENIMIENTO DE LAS VÍAS  DE INFLUENCIA DEL PEAJE DE PAJARITO DE LA SUBREGIÓN NORTE DEL DEPARTAMENTO DE ANTIOQUIA
</t>
  </si>
  <si>
    <t>CONSTRUCCIÓN DEL PROYECTO TÚNEL DEL TOYO Y SUS VÍAS DE ACCESO EN SUS FASES DE PRECONSTRUCCIÓN, CONSTRUCCIÓN, OPERACIÓN Y MANTENIMIENTO 
Nota: El objeto se registra en la planeación de la contratación de 2018 por tratarse de la INDEXACION de las VF, de los contratos del proyecto adjudicados en diciembre de 2015</t>
  </si>
  <si>
    <t>EL DEPARTAMENTO DE ANTIOQUIA COLABORA AL MUNICIPIO DE VALDIVIA CON RECURSOS ECONOMICOS Y EN ESPECIE PARA QUE ESTE LLEVE A CABO LA REHABILITACION Y PAVIMENTACION DE LA VIA TERCIARIA MONTEBLANCO - LA SIBERIA, EN EL MUNICIPIO DE VALDIVIA
Nota: La competencia para la contratación de este objeto es de la Secretaría de Infraestructura, el proceso será adelantado por esta dependencia. Como la Secretaría de Gobierno también participa en el proceso, ha entregado el CDP respectivo por valor de $70.000.000 a la Secretaría de Infraestructura para su contratación.</t>
  </si>
  <si>
    <t>EL DEPARTAMENTO DE ANTIOQUIA COLABORARÁ A LOS MUNICIPIOS CON RECURSOS ECONOMICOS PARA QUE ESTOS LLEVEN A CABO LA PAVIMENTACION DE VÍAS URBANAS</t>
  </si>
  <si>
    <t>CONSULTORÍA PARA EFECTUAR ESTUDIOS Y DISEÑOS DE VIAS EN LA RED VIAL A CARGO DEL DEPARTAMENTO DE ANTIOQUIA</t>
  </si>
  <si>
    <t>Conservación de la transitabilidad en vías en el Departamento
NOTA: Recursos para adicionar en el año 2018 el contrato 2017-SS-20-0003-PRESTAR EL SERVICIO DE ADMINISTRACIÓN Y OPERACIÓN DE MAQUINARIA PARA EL DEPARTAMENTO DE ANTIOQUIA</t>
  </si>
  <si>
    <t>PAVIMENTACIÓN DE LA VÍA PUERTO NARE-PUERTO TRIUNFO DEL DEPARTAMENTO DE ANTIOQUIA</t>
  </si>
  <si>
    <t>INTERVENTORÍA TECNICA, ADMINISTRATIVA, AMBIENTAL, FINANCIERA Y LEGAL PARA LA  PAVIMENTACIÓN DE LA VÍA PUERTO NARE-PUERTO TRIUNFO DEL DEPARTAMENTO DE ANTIOQUIA</t>
  </si>
  <si>
    <t>Mejoramiento Conexión Vial Aburrá Norte.  (km de vías en el desarrollo vial Aburra-Norte construidas, operadas, mantenidas y rehabilitadas)
NOTA: pago a realizar al concesionario a traves del recaudo de la valorizacion de la via</t>
  </si>
  <si>
    <t xml:space="preserve">Rehabilitación y mantenimiento de vías específicas con recursos del peaje Pajarito en la subregión Norte del departamento.
NOTA: Recursos disponibles para inversión en la vía de pajarito y/o en el contrato derivado del proceso de contratación LIC-20-04-2017 - MEJORAMIENTO, REHABILITACIÓN Y MANTENIMIENTO DE LAS VÍAS  DE INFLUENCIA DEL PEAJE DE PAJARITO DE LA SUBREGIÓN NORTE DEL DEPARTAMENTO DE ANTIOQUIA.
</t>
  </si>
  <si>
    <t>CONVENIO INTERADMINISTRATIVO CON LA AGENCIA DE SEGURIDAD VIAL PARA EL SUMINISTRO E INSTALACIÓN DE LA SEÑALIZACIÓN VERTICAL Y HORIZONTAL EN LA RED VIAL A CARGO DEL DEPARTAMENTO DE ANTIOQUIA</t>
  </si>
  <si>
    <t>CONSTRUCCIÓN DEL PUENTE EN LA VÍA 25AN02 SANTA BÁRBARA (RUTA 25) -YE A FREDONIA en el km16+00, EN LA SUBREGIÓN SUROESTE DEL DEPARTAMENTO DE ANTIOQUIA</t>
  </si>
  <si>
    <t>INTERVENTORÍA TECNICA, ADMINISTRATIVA, AMBIENTAL, FINANCIERA Y LEGAL PARA LA CONSTRUCCIÓN DEL PUENTE EN LA VÍA 25AN02 SANTA BÁRBARA (RUTA 25) -YE A FREDONIA en el km16+00, EN LA SUBREGIÓN SUROESTE DEL DEPARTAMENTO DE ANTIOQUIA</t>
  </si>
  <si>
    <t xml:space="preserve">LA CONSTRUCCIÓN DE CINCO (5) PUENTES VEHICULARES DISTRIBUIDOS EN LAS SUBREGIONES DE URABÁ Y SUROESTE EN LAS VIAS SECUNDARIAS DEL DEPARTAMENTO DE ANTIOQUIA
</t>
  </si>
  <si>
    <t xml:space="preserve">INTERVENTORÍA TECNICA, ADMINISTRATIVA, AMBIENTAL, FINANCIERA Y LEGAL PARA LA CONSTRUCCIÓN DE CINCO (5) PUENTES VEHICULARES DISTRIBUIDOS EN LAS SUBREGIONES DE URABÁ Y SUROESTE EN LAS VIAS SECUNDARIAS DEL DEPARTAMENTO DE ANTIOQUIA
</t>
  </si>
  <si>
    <t xml:space="preserve">CONSTRUCCIÓN DE CINCO(5) PUENTES VEHICULARES DISTRIBUIDOS EN LAS SUBREGIONES DEL NORTE, MAGDALENA MEDIO Y OCCIDENTE EN LAS VIAS SECUNDARIAS DEL DEPARTAMENTO DE ANTIOQUIA
</t>
  </si>
  <si>
    <t xml:space="preserve">INTERVENTORÍA TECNICA, ADMINISTRATIVA, AMBIENTAL, FINANCIERA Y LEGAL PARA LA CONSTRUCCIÓN DE CINCO(5) PUENTES VEHICULARES DISTRIBUIDOS EN LAS SUBREGIONES DEL NORTE, MAGDALENA MEDIO Y OCCIDENTE EN LAS VIAS SECUNDARIAS DEL DEPARTAMENTO DE ANTIOQUIA
</t>
  </si>
  <si>
    <t xml:space="preserve">CONSTRUCCIÓN DE PUENTES VEHICULARES EN LAS VIAS SECUNDARIAS DEL DEPARTAMENTO DE ANTIOQUIA
</t>
  </si>
  <si>
    <t>INTERVENTORÍA TECNICA, ADMINISTRATIVA, AMBIENTAL, FINANCIERA Y LEGAL PARA LA CONSTRUCCIÓN DE PUENTES VEHICULARES EN LAS VIAS SECUNDARIAS DEL DEPARTAMENTO DE ANTIOQUIA</t>
  </si>
  <si>
    <t>(2) EL DEPARTAMENTO DE ANTIOQUIA COLABORARÁ A LOS MUNICIPIOS CON RECURSOS ECONOMICOS PARA LLEVAR A CABO LAS OBRAS DE MEJORAMIENTO Y MANTENIMIENTO DEL ESPACIO PUBLICO DEL PARQUE PRINCIPAL DEL MUNICIPIO</t>
  </si>
  <si>
    <t>(2) EL DEPARTAMENTO DE ANTIOQUIA COLABORARÁ A LOS MUNICIPIOS CON RECURSOS ECONOMICOS PARA LLEVAR A CABO LAS OBRAS DE MEJORAMIENTO Y MANTENIMIENTO DE Otros espacios públicos (muelles, malecones, entre otros) construidos y/o mantenidos (31050603)</t>
  </si>
  <si>
    <t>(15) EL DEPARTAMENTO DE ANTIOQUIA COLABORA A LOS MUNICIPIOS CON RECURSOS ECONOMICOS PARA QUE ESTOS LLEVEN A CABO LA PAVIMENTACION DE VIAS TERCIARIAS</t>
  </si>
  <si>
    <t>(4) EL DEPARTAMENTO DE ANTIOQUIA COFINANCIA A LOS MUNICIPIOS PARA LA CONSTRUCCION DE PUENTES VEHICULARES DE LA RED VIAL TERCIARIA</t>
  </si>
  <si>
    <t>(8) EL DEPARTAMENTO DE ANTIOQUIA COLABORARA PARA LA EJECUCION DEL PROYECTO DE LOS CAMINOS DE HERRADURA EN JURISDICCION DE LOS MUNICIPIOS DEL DEPARTAMENTO DE ANTIOQUIA</t>
  </si>
  <si>
    <t>ADQUIRIR LA SUSCRIPCIÓN DE ADOBE CREATIVE CLOUD FOR TEAMS PARA LAS DIFERENTES DEPENDENCIAS DE LA GOBERNACIÓN DE ANTIOQUIA Y LA SUSCRIPCIÓN DE ISL ONLINE, INCLUYENDO SOPORTE TÉCNICO. 
Nota: La competencia para la contratación de este objeto es de la Dirección de Informática, el proceso será adelantado por dicha dependencia y entregado el CDP respectivo para su contratación (Centro de Costos 112000G222).</t>
  </si>
  <si>
    <t>SUSCRIPCIÓN DE OFFICE 365 (SERVICIO DE CORREO ELECTRONICO)
Nota: La competencia para la contratación de este objeto es de la Secretaría de Gestión Humana-Dirección de Informática, el proceso será adelantado por dicha dependencia y entregado el CDP respectivo para su contratación (Centro de Costos  112000G624)</t>
  </si>
  <si>
    <t>ADQUISICION DE DRONES, ACCESORIOS Y SOFTWARE DE PROCESAMIENTO PARA LA SECRETARÍA DE INFRAESTRUCTURA FÍSICA INCLUYENDO CAPACITACIÓN Y CERTIFICACION
Nota: La competencia para la contratación de este objeto es de la Secretaría General, el proceso será adelantado por dicha dependencia y entregado el CDP respectivo para su contratación (Centro de Costos 112000G222)</t>
  </si>
  <si>
    <t>ADQUISICIÓN Y ACTUALIZACIÓN DE LICENCIAS DE ARCGIS PARA LOS ORGANISMOS DE LA GOBERNACIÓN DE ANTIOQUIA INCLUYENDO SOPORTE TÉCNICO, A TRAVÉS DE ACUERDO MARCO DE PRECIOS.
Nota: La competencia para la contratación de este objeto es de la Secretaría de Infraestructura con el aval de la Dirección de Informática.</t>
  </si>
  <si>
    <t>DESARROLLO DE SISTEMAS DE INFORMACIÓN EN LA SECRETARÍA DE INFRAESTRUCTURA FÍSICA
Nota: La competencia para la contratación de este objeto es de la Secretaría de Infraestructura con el aval de la Dirección de Informática.</t>
  </si>
  <si>
    <t>PRESTACIÓN DE SERVICIOS DE TRANSPORTE TERRESTRE AUTOMOTOR PARA APOYAR LA GESTIÓN DE LAS DEPENDENCIAS DE LA GOBERNACIÓN
Nota: La competencia para la contratación de este objeto es de la Secretaría General, el proceso será adelantado por dicha dependencia y entregado el CDP respectivo para su contratación (Centro de Costos 112000G222)</t>
  </si>
  <si>
    <t>ADICIÓN 1 Y PRORROGA 1 AL CONTRATO INTERADMINISTRATIVO 4600006343 DE 2017 BRINDAR APOYO TÉCNICO, ADMINISTRATIVO, FINANCIERO, CONTABLE, PREDIAL,  LEGAL, SOCIAL, AMBIENTAL DE LOS PROYECTOS,   PROCESOS Y CONTRATOS LLEVADOS A CABO EN LA SECRETARIA DE INFRAESTRUCTURA FISICA DEL DEPARTAMENTO DE ANTIOQUIA</t>
  </si>
  <si>
    <t>Designar estudiantes de las universidades públicas para la realización de la práctica académica, con el fin de brindar apoyo a la gestión del Departamento de Antioquia y sus subregiones durante el año de 2018.
Nota: La competencia para la contratación de este objeto es de la Secretaría de Gestión Humana y Desarrollo Organizacional, el proceso será adelantado por dicha dependencia y entregado el CDP respectivo para su contratación (Centro de Costos 112000F124)</t>
  </si>
  <si>
    <t xml:space="preserve">Contrato  interadministrativo de mandato  para la promoción, creación, elaboración desarrollo y conceptualización de las campañas, estrategias y necesidades comunicacionales de la Gobernación de Antioquia.
Nota: La competencia para la contratación de este objeto es de la Gerencia de Comunicaciones, el proceso será adelantado por dicha dependencia y entregado el CDP respectivo para su contratación (Centro Costos 112000A311).  </t>
  </si>
  <si>
    <t xml:space="preserve">Contrato interadministrativo de prestación de servicios como operador logístico para la organización, administración, ejecución y demás acciones logísticas necesarias para la realización de los eventos programados por la Gobernación de Antioquia
Nota: La competencia para la contratación de este objeto es de la Gerencia de Comunicaciones, el proceso será adelantado por dicha dependencia y entregado el CDP respectivo para su contratación (Centro Costos 112000A311).   </t>
  </si>
  <si>
    <t>Construcción, mantenimiento y operación conexión vial Aburrá Oriente (Km de Túnel de Oriente construido)
Nota: DERECHOS DE CONECTIVIDAD: SI SE DA LA OPERACIÓN CON EL IDEA POR LA VENTA DE LOS FLUJOS FUTUROS DE ESTA RENTA NO SE DEBEN PRESUPUESTAR</t>
  </si>
  <si>
    <t>INVESTIGACION PARA REVERSION DEL PROCESO DE EROSION EN LAS COSTAS DEL MAR DE ANTIOQUIA
Nota: La competencia para la contratación de este objeto es de la Secretaría de Infraestructura, el proceso será adelantado por esta dependencia. Como el DAPARD también participa en el proceso, será entregada la VF respectiva a la Secretaría de Infraestructura para su contratación.</t>
  </si>
  <si>
    <t>ADQUISICION DE MAQUINARIA PARA LA CONSERVACION Y EL MANTENIMIENTO DE LA RED VIAL TERCIARIA Y OTRAS OBRAS DE INFRAESTRUCTURA MUNICIPALES EN EL DEPARTAMENTO DE ANTIOQUIA</t>
  </si>
  <si>
    <t>ADQUISICIÓN DE TIQUETES AÉREOS PARA LA GOBERNACIÓN DE ANTIOQUIA
Nota: La competencia para la contratación de este objeto es de la Secretaría General, el proceso será adelantado por dicha dependencia y entregado el CDP respectivo para su contratación (Centro de Costos 112000G222)</t>
  </si>
  <si>
    <t>ADICION 1 Y PRORROGA 1 AL CONTRATO 4600006532 DE 2017 ADMINISTRACIÓN Y OPERACIÓN DE LA ESTACIÓN DE PEAJE PAJARITO EN LA VÍA PAJARITO - SAN PEDRO DE LOS MILAGROS - LA YE -  ENTRERRÍOS - SANTA ROSA DE OSOS EN EL DEPARTAMENTO DE ANTIOQUIA</t>
  </si>
  <si>
    <t>SUMINISTRO DE PAPELERÍA, INSUMOS DE ASEO Y CAFETERÍA  
Nota: La competencia para la contratación de este objeto es de la Secretaría General, se trata de un objeto derivado de un proceso de selección de mayor cuantía que será adelantado por dicha dependencia y entregado el CDP respectivo para su contratación.</t>
  </si>
  <si>
    <t>SUSCRIPCIÓN A LOS PERIÓDICOS MUNDO Y COLOMBIANO PARA EL DESPACHO DEL SECRETARIO
Nota: La competencia para la contratación de este objeto es de la Secretaría General, el proceso será adelantado por dicha dependencia y entregado el CDP respectivo para su contratación.</t>
  </si>
  <si>
    <t>ADQUISICION DE SERVICIOS RELACIONADOS CON LA EDICIÓN DE FORMAS, ESCRITOS, PUBLICACIONES, REVISTAS Y LIBROS, ETC ENTRE OTROS.    
Nota: La competencia para la contratación de este objeto es de la Secretaría General, el proceso será adelantado por dicha dependencia y entregado el CDP respectivo para su contratación.</t>
  </si>
  <si>
    <t>ARRENDAMIENTO DE BIENES MUEBLES E INMUEBLES PARA EL FUNCIONAMIENTO A CARGO DE LA ENTIDAD 
Nota: La competencia para la contratación de este objeto es de la Secretaría General, el proceso será adelantado por dicha dependencia y entregado el CDP respectivo para su contratación.</t>
  </si>
  <si>
    <t>MANTENIMIENTO PREVENTIVO PARA PLOTTER HP T2300 EXISTENTE EN LA SECRETARÍA DE INFRAESTRUCTURA FÏSICA, QUE COMPRENDE: LIMPIEZA INTERNA Y EXTERNA,  DESENSAMBLE COMPLETO Y LIMPIEZA DE TODOS SUS COMPONENTES,  Y CALIBRACION, Y SUMINISTRO DE PIEZAS Y ELEMENTOS QUE SE REQUIERAN.
Nota: La competencia para la contratación de este objeto es de la Secretaría General, se trata de un objeto derivado de un proceso de selección de mayor cuantía que será adelantado por dicha dependencia y entregado el CDP respectivo para su contratación.</t>
  </si>
  <si>
    <t>Mejoramiento de vías terciarias CHAPARRAL - JUAN XXIII, SAN VICENTE CORAL SANTA RITA CHAPARRAL y LAS HOJAS - RIO ABAJO en la subregion de oriente de Antioquia</t>
  </si>
  <si>
    <t>Mejoramiento de vías terciarias GARRIDO – TOLDAS y  MOSQUITA - CARMIN - TOLDAS en la subregion de oriente de Antioquia</t>
  </si>
  <si>
    <t>Mejoramiento de vías terciarias CRISTO REY - EL ROSAL, LA AMALITA-LAS DELICIAS, UDEM-CANAAN, COMPLEX TORRES AEROPUERTO y CAPIRO-PONTEZUELA en la subregion de oriente de Antioquia</t>
  </si>
  <si>
    <t>Mejoramiento de vías terciarias EL CHUSCAL – PONTEZUELA, EL CHUSCAL – PANTANILLO y AMAPOLA - NAZARETH en la subregion de oriente de Antioquia</t>
  </si>
  <si>
    <t>Mejoramiento de vías terciarias RANCHO TRISTE - SAN JOSE, SAN JOSE – NAZARETH, TABACAL-ALTO DE SAN JOSE y LA LUCHA - SAN NICOLAS en la subregion de oriente de Antioquia</t>
  </si>
  <si>
    <t>Mejoramiento de vías terciarias  EL CARMEN  - MARINILLA en la subregion de oriente de Antioquia</t>
  </si>
  <si>
    <t>Mejoramiento de vías terciarias BELEN – MARINILLA, EL SANTUARIO – GRANADA, LAS MERCEDES-CHAGUALO y PRIMAVERA-LOS CABUYOS en la subregion de oriente de Antioquia</t>
  </si>
  <si>
    <t>Mejoramiento de vías terciarias  EL SANTUARIO-EL PEÑOL en la subregion de oriente de Antioquia</t>
  </si>
  <si>
    <t>Mejoramiento de vías terciarias  GALILEA - SANTA ANA en la subregion de oriente de Antioquia</t>
  </si>
  <si>
    <t>Mejoramiento de vías terciarias LA PIEDRA-QUEBRADA ARRIBA y CAZA DIANA - LA PAVA en la subregion de oriente de Antioquia</t>
  </si>
  <si>
    <t>Mejoramiento de vías terciarias RUBICÓN- CESTILLAL CAÑASGORDAS en la subregion de occidente de Antioquia</t>
  </si>
  <si>
    <t>Mejoramiento de vías terciarias ANILLO VIAL LAS LOMAS - LA RAYA - EL PARAISO DE YONDO en la subregion de magdalena medio de Antioquia</t>
  </si>
  <si>
    <t>Mejoramiento de vías terciarias ANZÁ-GUINTAR en la subregion de occidente de Antioquia</t>
  </si>
  <si>
    <t>Mejoramiento de vías terciarias URRAO - LA ENCARNACION en la subregion de suroeste de Antioquia</t>
  </si>
  <si>
    <t>Mejoramiento de vías terciarias AUTOPISTA - AQUITANIA en la subregion de oriente de Antioquia</t>
  </si>
  <si>
    <t>Mejoramiento de vías secundarias LA AURORA - SONADORA en la subregion de oriente de Antioquia</t>
  </si>
  <si>
    <t>Mejoramiento de vías secundarias EL PEÑOL - SAN VICENTE en la subregion de oriente de Antioquia</t>
  </si>
  <si>
    <t>Mejoramiento de vías secundarias ALEJANDRIA - EL BIZCOCHO (SAN RAFAEL) y LA PALMA - EL VERTEDERO (SAN RAFAEL) en la subregion de oriente de Antioquia</t>
  </si>
  <si>
    <t>Mejoramiento de vías secundarias  SAN VICENTE - CONCEPCION en la subregion de oriente de Antioquia</t>
  </si>
  <si>
    <t>Mejoramiento de vías secundarias  CONCEPCION SAN VICENTE en la subregion de oriente de Antioquia</t>
  </si>
  <si>
    <t>Mejoramiento de vías secundarias  MARINILLA - SANTUARIO en la subregion de oriente de Antioquia</t>
  </si>
  <si>
    <t>Mejoramiento de vías secundarias  LA PALMA - SAN ROQUE en la subregion de nordeste de Antioquia</t>
  </si>
  <si>
    <t>Mejoramiento de vías secundarias ABRIAQUI-FRONTINO en la subregion de occidente de Antioquia</t>
  </si>
  <si>
    <t>Mejoramiento de vías secundarias ARMENIA -  ALTO DE CHUSCAL en la subregion de occidente de Antioquia</t>
  </si>
  <si>
    <t>Mejoramiento de vías secundarias CAICEDO LA USA en la subregion de occidente de Antioquia</t>
  </si>
  <si>
    <t>Mejoramiento de vías secundarias CAÑASGORDAS - FRONTINO en la subregion de  occidente de Antioquia</t>
  </si>
  <si>
    <t>Mejoramiento de vías secundarias CONCEPCION - BARBOSA en la subregion de oriente de Antioquia</t>
  </si>
  <si>
    <t>Mejoramiento de vías secundarias HELICONIA -  ALTO DE CHUSCAL en la subregion de occidente de Antioquia</t>
  </si>
  <si>
    <t>Mejoramiento de vías secundarias PUEBLORICO - JERICO en la subregion de suroeste de Antioquia</t>
  </si>
  <si>
    <t>Mejoramiento y mantenimiento de vías terciarias para la paz PUERTO RAUDAL - RAUDAL en el Departamento de Antioquia</t>
  </si>
  <si>
    <t>Interventoria técnica, administrativa, ambiental, financiera y legal para el Mejoramiento y mantenimiento de vías terciarias para la paz PUERTO RAUDAL - RAUDAL en el Departamento de Antioquia</t>
  </si>
  <si>
    <t>Mejoramiento y mantenimiento de vías terciarias para la paz EL 12 - BARRO BLANCO en el Departamento de Antioquia</t>
  </si>
  <si>
    <t>Interventoria técnica, administrativa, ambiental, financiera y legal para el Mejoramiento y mantenimiento de vías terciarias para la paz EL 12 - BARRO BLANCO en el Departamento de Antioquia</t>
  </si>
  <si>
    <t>Mejoramiento y mantenimiento de vías terciarias para la paz PASCUITA- PARTIDAS DE SANTA RITA en el Departamento de Antioquia</t>
  </si>
  <si>
    <t>Interventoria técnica, administrativa, ambiental, financiera y legal para el Mejoramiento y mantenimiento de vías terciarias para la paz PASCUITA- PARTIDAS DE SANTA RITA en el Departamento de Antioquia</t>
  </si>
  <si>
    <t>Mejoramiento y mantenimiento de vías terciarias para la paz VIA LOS CHIVOS - EL PATO en el Departamento de Antioquia</t>
  </si>
  <si>
    <t>Interventoria técnica, administrativa, ambiental, financiera y legal para el Mejoramiento y mantenimiento de vías terciarias para la paz VIA LOS CHIVOS - EL PATO en el Departamento de Antioquia</t>
  </si>
  <si>
    <t>Mejoramiento y mantenimiento de vías terciarias para la paz CAMPO ALEGRE - SAN MIGUEL  en el Departamento de Antioquia</t>
  </si>
  <si>
    <t>Interventoria técnica, administrativa, ambiental, financiera y legal para el Mejoramiento y mantenimiento de vías terciarias para la paz CAMPO ALEGRE - SAN MIGUEL  en el Departamento de Antioquia</t>
  </si>
  <si>
    <t>Mejoramiento y mantenimiento de vías terciarias para la paz EL BAGRE - LOS AGUACATES en el Departamento de Antioquia</t>
  </si>
  <si>
    <t>Interventoria técnica, administrativa, ambiental, financiera y legal para el Mejoramiento y mantenimiento de vías terciarias para la paz EL BAGRE - LOS AGUACATES en el Departamento de Antioquia</t>
  </si>
  <si>
    <t>Mejoramiento y mantenimiento de vías terciarias para la paz PIAMONTE - CAMPAMENTO en el Departamento de Antioquia</t>
  </si>
  <si>
    <t>Interventoria técnica, administrativa, ambiental, financiera y legal para el Mejoramiento y mantenimiento de vías terciarias para la paz PIAMONTE - CAMPAMENTO en el Departamento de Antioquia</t>
  </si>
  <si>
    <t>Mejoramiento y mantenimiento de vías terciarias para la paz AMALFI GUAYABITO VEGA MEJIA en el Departamento de Antioquia</t>
  </si>
  <si>
    <t>Interventoria técnica, administrativa, ambiental, financiera y legal para el Mejoramiento y mantenimiento de vías terciarias para la paz AMALFI GUAYABITO VEGA MEJIA en el Departamento de Antioquia</t>
  </si>
  <si>
    <t>Mejoramiento y mantenimiento de vías terciarias para la paz LA VEREDA - EL CINCO en el Departamento de Antioquia</t>
  </si>
  <si>
    <t>Interventoria técnica, administrativa, ambiental, financiera y legal para el Mejoramiento y mantenimiento de vías terciarias para la paz LA VEREDA - EL CINCO en el Departamento de Antioquia</t>
  </si>
  <si>
    <t>Mejoramiento y mantenimiento de vías terciarias para la paz LAS CONCHAS - GRANADA en el Departamento de Antioquia</t>
  </si>
  <si>
    <t>Interventoria técnica, administrativa, ambiental, financiera y legal para el Mejoramiento y mantenimiento de vías terciarias para la paz LAS CONCHAS - GRANADA en el Departamento de Antioquia</t>
  </si>
  <si>
    <t>Mejoramiento y mantenimiento de vías terciarias para la paz SANTA LUCIA - PORVENIR en el Departamento de Antioquia</t>
  </si>
  <si>
    <t>Interventoria técnica, administrativa, ambiental, financiera y legal para el Mejoramiento y mantenimiento de vías terciarias para la paz SANTA LUCIA - PORVENIR en el Departamento de Antioquia</t>
  </si>
  <si>
    <t>Mejoramiento y mantenimiento de vías terciarias para la paz ARGELIA - VILLETA - FLORIDA en el Departamento de Antioquia</t>
  </si>
  <si>
    <t>Interventoria técnica, administrativa, ambiental, financiera y legal para el Mejoramiento y mantenimiento de vías terciarias para la paz ARGELIA - VILLETA - FLORIDA en el Departamento de Antioquia</t>
  </si>
  <si>
    <t>Mejoramiento y mantenimiento de vías terciarias para la paz NORIZAL - LA POLCA en el Departamento de Antioquia</t>
  </si>
  <si>
    <t>Interventoria técnica, administrativa, ambiental, financiera y legal para el Mejoramiento y mantenimiento de vías terciarias para la paz NORIZAL - LA POLCA en el Departamento de Antioquia</t>
  </si>
  <si>
    <t>Mejoramiento y mantenimiento de vías terciarias para la paz LA SIERRA - SOPETRAN en el Departamento de Antioquia</t>
  </si>
  <si>
    <t>Interventoria técnica, administrativa, ambiental, financiera y legal para el Mejoramiento y mantenimiento de vías terciarias para la paz LA SIERRA - SOPETRAN en el Departamento de Antioquia</t>
  </si>
  <si>
    <t>Mejoramiento y mantenimiento de vías terciarias para la paz TASAJO - NORIN en el Departamento de Antioquia</t>
  </si>
  <si>
    <t>Interventoria técnica, administrativa, ambiental, financiera y legal para el Mejoramiento y mantenimiento de vías terciarias para la paz TASAJO - NORIN en el Departamento de Antioquia</t>
  </si>
  <si>
    <t>Mejoramiento y mantenimiento de vías terciarias para la paz COCORNA - LA PIÑUELA en el Departamento de Antioquia</t>
  </si>
  <si>
    <t>Interventoria técnica, administrativa, ambiental, financiera y legal para el Mejoramiento y mantenimiento de vías terciarias para la paz COCORNA - LA PIÑUELA en el Departamento de Antioquia</t>
  </si>
  <si>
    <t>Mejoramiento y mantenimiento de vías terciarias para la paz AUTOPISTA - AQUITANIA en el Departamento de Antioquia</t>
  </si>
  <si>
    <t>Interventoria técnica, administrativa, ambiental, financiera y legal para el Mejoramiento y mantenimiento de vías terciarias para la paz AUTOPISTA - AQUITANIA en el Departamento de Antioquia</t>
  </si>
  <si>
    <t>Mejoramiento y mantenimiento de vías terciarias para la paz NUTIBARA -PASO ANCHO en el Departamento de Antioquia</t>
  </si>
  <si>
    <t>Interventoria técnica, administrativa, ambiental, financiera y legal para el Mejoramiento y mantenimiento de vías terciarias para la paz NUTIBARA -PASO ANCHO en el Departamento de Antioquia</t>
  </si>
  <si>
    <t>Mejoramiento y mantenimiento de vías secundarias para la paz SAN FERMÍN-BRICEÑO en el Departamento de Antioquia</t>
  </si>
  <si>
    <t>Interventoria técnica, administrativa, ambiental, financiera y legal para el Mejoramiento y mantenimiento de vías secundarias para la paz SAN FERMÍN-BRICEÑO en el Departamento de Antioquia</t>
  </si>
  <si>
    <t>Mejoramiento y mantenimiento de vías secundarias para la paz MUTATÁ-PAVARANDO GRANDE en el Departamento de Antioquia</t>
  </si>
  <si>
    <t>Interventoria técnica, administrativa, ambiental, financiera y legal para el Mejoramiento y mantenimiento de vías secundarias para la paz MUTATÁ-PAVARANDO GRANDE en el Departamento de Antioquia</t>
  </si>
  <si>
    <t>Mejoramiento y mantenimiento de vías secundarias para la paz ABRIAQUÍ-FRONTINO en el Departamento de Antioquia</t>
  </si>
  <si>
    <t>Interventoria técnica, administrativa, ambiental, financiera y legal para el Mejoramiento y mantenimiento de vías secundarias para la paz ABRIAQUÍ-FRONTINO en el Departamento de Antioquia</t>
  </si>
  <si>
    <t>Mejoramiento y mantenimiento de vías secundarias para la paz CAICEDO- LA USA (RÍO CAUCA) en el Departamento de Antioquia</t>
  </si>
  <si>
    <t>Interventoria técnica, administrativa, ambiental, financiera y legal para el Mejoramiento y mantenimiento de vías secundarias para la paz CAICEDO- LA USA (RÍO CAUCA) en el Departamento de Antioquia</t>
  </si>
  <si>
    <t>Mejoramiento y mantenimiento de vías secundarias para la paz PEQUE - URAMITA en el Departamento de Antioquia</t>
  </si>
  <si>
    <t>Interventoria técnica, administrativa, ambiental, financiera y legal para el Mejoramiento y mantenimiento de vías secundarias para la paz PEQUE - URAMITA en el Departamento de Antioquia</t>
  </si>
  <si>
    <t>Mejoramiento y mantenimiento de vías secundarias para la paz ALEJANDRÍA - EL BIZCOCHO en el Departamento de Antioquia</t>
  </si>
  <si>
    <t>Interventoria técnica, administrativa, ambiental, financiera y legal para el Mejoramiento y mantenimiento de vías secundarias para la paz ALEJANDRÍA - EL BIZCOCHO en el Departamento de Antioquia</t>
  </si>
  <si>
    <t>Mejoramiento y mantenimiento de vías secundarias para la paz ANGOSTURA - LA HERRADURA en el Departamento de Antioquia</t>
  </si>
  <si>
    <t>Interventoria técnica, administrativa, ambiental, financiera y legal para el Mejoramiento y mantenimiento de vías secundarias para la paz ANGOSTURA - LA HERRADURA en el Departamento de Antioquia</t>
  </si>
  <si>
    <t>Mejoramiento y mantenimiento de vías secundarias para la paz URRAO - CAICEDO ( JAIPERA - LA ANÁ) en el Departamento de Antioquia</t>
  </si>
  <si>
    <t>Interventoria técnica, administrativa, ambiental, financiera y legal para el Mejoramiento y mantenimiento de vías secundarias para la paz URRAO - CAICEDO ( JAIPERA - LA ANÁ) en el Departamento de Antioquia</t>
  </si>
  <si>
    <t>Mejoramiento y mantenimiento de vías secundarias para la paz CONCEPCIÓN - BARBOSA en el Departamento de Antioquia</t>
  </si>
  <si>
    <t>Interventoria técnica, administrativa, ambiental, financiera y legal para el Mejoramiento y mantenimiento de vías secundarias para la paz CONCEPCIÓN - BARBOSA en el Departamento de Antioquia</t>
  </si>
  <si>
    <t>Mejoramiento y mantenimiento de vías secundarias para la paz LA GRANJA - LA HONDA en el Departamento de Antioquia</t>
  </si>
  <si>
    <t>Interventoria técnica, administrativa, ambiental, financiera y legal para el Mejoramiento y mantenimiento de vías secundarias para la paz LA GRANJA - LA HONDA en el Departamento de Antioquia</t>
  </si>
  <si>
    <t>Mejoramiento y mantenimiento de vías secundarias para la paz GRANADA - SAN CARLOS en el Departamento de Antioquia</t>
  </si>
  <si>
    <t>Interventoria técnica, administrativa, ambiental, financiera y legal para el Mejoramiento y mantenimiento de vías secundarias para la paz GRANADA - SAN CARLOS en el Departamento de Antioquia</t>
  </si>
  <si>
    <t>Mejoramiento y mantenimiento de vías secundarias para la paz DABEIBA - CAMPARUSIA en el Departamento de Antioquia</t>
  </si>
  <si>
    <t>Interventoria técnica, administrativa, ambiental, financiera y legal para el Mejoramiento y mantenimiento de vías secundarias para la paz DABEIBA - CAMPARUSIA en el Departamento de Antioquia</t>
  </si>
  <si>
    <t>CONSTRUCCION CONEXIÓNES VIALES VEHICULARES, PEATONALES Y OBRAS COMPLEMENTARIAS EN EL TRAMO 4.1 DE LA VÍA GUILLERMO GAVIRIA CORREA, DEPARTAMENTO DE ANTIOQUIA</t>
  </si>
  <si>
    <t>INTERVENTORIA A LA CONSTRUCCION CONEXIÓNES VIALES VEHICULARES, PEATONALES Y OBRAS COMPLEMENTARIAS EN EL TRAMO 4.1 DE LA VÍA GUILLERMO GAVIRIA CORREA, DEPARTAMENTO DE ANTIOQUIA</t>
  </si>
  <si>
    <t>TERMINACIÓN DE PUENTE LEGUMBRERA Y PUENTE LA LONDOÑO EN ANTIGUA VÍA AL MAR Y OBRAS COMPLEMENTARIAS</t>
  </si>
  <si>
    <t>INTERVENTORIA TECNICA, LEGAL Y FINANCIERA PARA LA  TERMINACIÓN DE PUENTE LEGUMBRERA Y PUENTE LA LONDOÑO EN ANTIGUA VÍA AL MAR Y OBRAS COMPLEMENTARIAS</t>
  </si>
  <si>
    <t>APP DE INICIATIVA PÚBLICA PRIVADA SIN RECURSOS PÚBLICOS CONEXIÓN CENTRO CARIBE
Nota: En proceso de estructuración de los estudios de factibilidad</t>
  </si>
  <si>
    <t xml:space="preserve">APP DE INICIATIVA PÚBLICA PRIVADA SIN RECURSOS PÚBLICOS RIONEGRO - TABLAZO
Nota: En etapa de factibilidad. 
Revisión por parte de la entidad estatal de los estudios allegados.  6 meses contados a partir del 29 de agosto del 2017.
</t>
  </si>
  <si>
    <t>APP DE INICIATIVA PÚBLICA PRIVADA SIN RECURSOS PÚBLICOS MARINILLA - PEÑOL - GUATAPÉ
Nota: En proceso de estructuración de los estudios de factibilidad</t>
  </si>
  <si>
    <t>APP DE INICIATIVA PÚBLICA PRIVADA SIN RECURSOS PÚBLICOS CONEXIÓN VIAL AL SUR
Nota: En etapa de prefactibilidad</t>
  </si>
  <si>
    <t>MEJORAMIENTO Y PAVIMENTACIÓN DE LAS VÍAS CARABANCHEL - LA MARIA Y PUERO CUERO - PUENTE CHAPINEROS (MUNICIPIO DE EL RETIRO), SUBREGIÓN ORIENTE DEL DEPARTAMENTO DE ANTIOQUIA, MEDIANTE EL COBRO DE LA CONTRIBUCIÓN DE VALORIZACIÓN GENERADA CON EL PROYECTO</t>
  </si>
  <si>
    <t>MEJORAMIENTO Y PAVIMENTACIÓN DE LA VÍA PUENTE IGLESIAS - LIBANO; CAMINO DE LA VÍRGEN (MUNICIPIO DE  TÁMESIS) EN LA SUBREGION SUROESTE DEL DEPARTAMENTO DE ANTIOQUIA, MEDIANTE EL COBRO DE LA CONTRIBUCIÓN DE VALORIZACIÓN GENERADA CON EL PROYECTO</t>
  </si>
  <si>
    <t>MEJORAMIENTO Y PAVIMENTACIÓN DE LA VÍA LOMA HERMOSA (MUNICIPIO DE SAN JERÓNIMO) EN LA SUBREGIÓN DE OCCIDENTE DEL DEPARTAMENTO DE ANTIOQUIA, MEDIANTE EL COBRO DE LA CONTRIBUCIÓN DE VALORIZACIÓN GENERADA CON EL PROYECTO</t>
  </si>
  <si>
    <t>MEJORAMIENTO Y PAVIMENTACIÓN DE LA VÍA EL RODEO - CORDOBA (MUNICIPIO DE SOPETRAN) EN LA SUBREGIÓN DE OCCIDENTE DEL DEPARTAMENTO DE ANTIOQUIA, MEDIANTE EL COBRO DE LA CONTRIBUCIÓN DE VALORIZACIÓN GENERADA CON EL PROYECTO</t>
  </si>
  <si>
    <t>MEJORAMIENTO Y PAVIMENTACIÓN DE LA VIA  SAN JERÓNIMO - POLEAL, VEREDA PANTANILLO (SAN PEDRO DE LOS MILAGROS) EN LA SUBREGIÓN NORTE DEL DEPARTAMENTO DE ANTIOQUIA, MEDIANTE EL COBRO DE LA CONTRIBUCIÓN DE VALORIZACIÓN GENERADA CON EL PROYECTO</t>
  </si>
  <si>
    <t>ATENCIÓN DE PUNTOS CRITICOS Y CONSTRUCCIÓN DE OBRAS COMPLEMENTARIAS EN LA RED VIAL SECUNDARIA DE LAS SUBREGIONES DEL DEPARTAMENTO DE ANTIOQUIA</t>
  </si>
  <si>
    <t>INTERVENTORIA TECNICA, AMBIENTAL, ADMINISTRATIVA, FINANCIERA Y LEGAL PARA LA ATENCION DE PUNTOS CRITICOS Y COSNTRUCCION DE OBRAS COMPLEMENTARIAS EN LA RED VIAL SECUNDARIA DE LAS SUBREGIONES DEL DEPARTAMENTO DE ANTIOQUIA</t>
  </si>
  <si>
    <t>PAVIMENTACION DE VIAS EN EL DEPARTAMENTO DE ANTIOQUIA, POR EL SISTEMA DE VALORIZACION</t>
  </si>
  <si>
    <t>INTERVENTORÍA TECNICA, ADMINISTRATIVA, AMBIENTAL, FINANCIERA Y LEGAL PARA LA PAVIMENTACION DE VIAS EN EL DEPARTAMENTO DE ANTIOQUIA, POR EL SISTEMA DE VALORIZACION</t>
  </si>
  <si>
    <t xml:space="preserve">Convenio para la inclusión de Antioquia en el Plan Maestro Ferroviario firmado
sin recursos </t>
  </si>
  <si>
    <t>COFINANCIACIÓN  PARA LA CONSTRUCCIÓN DE ciclo-vías, senderos peatonales y/o moto-rutas construidos</t>
  </si>
  <si>
    <t>COFINANCIAR LA ENTREGA DE RACIONES DENTRO DE LA EJECUCIÓN DEL PROGRAMA DE ALIMENTACIÓN ESCOLAR, ATRAVEZ DEL CUAL SE BRINDA COMPLEMENTO ALIMENTARIO A  LOS NIÑOS, NIÑAS, Y ADOLESCENTES DE LA MATRICULA OFICIAL,DEL MUNICIPIO DE   ABEJORRAL</t>
  </si>
  <si>
    <t>COFINANCIAR LA ENTREGA DE RACIONES DENTRO DE LA EJECUCIÓN DEL PROGRAMA DE ALIMENTACIÓN ESCOLAR, ATRAVEZ DEL CUAL SE BRINDA COMPLEMENTO ALIMENTARIO A  LOS NIÑOS, NIÑAS, Y ADOLESCENTES DE LA MATRICULA OFICIAL,DEL MUNICIPIO DE   ABRIAQUI</t>
  </si>
  <si>
    <t>COFINANCIAR LA ENTREGA DE RACIONES DENTRO DE LA EJECUCIÓN DEL PROGRAMA DE ALIMENTACIÓN ESCOLAR, ATRAVEZ DEL CUAL SE BRINDA COMPLEMENTO ALIMENTARIO A  LOS NIÑOS, NIÑAS, Y ADOLESCENTES DE LA MATRICULA OFICIAL,DEL MUNICIPIO DE   ALEJANDRIA</t>
  </si>
  <si>
    <t>COFINANCIAR LA ENTREGA DE RACIONES DENTRO DE LA EJECUCIÓN DEL PROGRAMA DE ALIMENTACIÓN ESCOLAR, ATRAVEZ DEL CUAL SE BRINDA COMPLEMENTO ALIMENTARIO A  LOS NIÑOS, NIÑAS, Y ADOLESCENTES DE LA MATRICULA OFICIAL,DEL MUNICIPIO DE   AMAGA</t>
  </si>
  <si>
    <t>COFINANCIAR LA ENTREGA DE RACIONES DENTRO DE LA EJECUCIÓN DEL PROGRAMA DE ALIMENTACIÓN ESCOLAR, ATRAVEZ DEL CUAL SE BRINDA COMPLEMENTO ALIMENTARIO A  LOS NIÑOS, NIÑAS, Y ADOLESCENTES DE LA MATRICULA OFICIAL,DEL MUNICIPIO DE   AMALFI</t>
  </si>
  <si>
    <t>COFINANCIAR LA ENTREGA DE RACIONES DENTRO DE LA EJECUCIÓN DEL PROGRAMA DE ALIMENTACIÓN ESCOLAR, ATRAVEZ DEL CUAL SE BRINDA COMPLEMENTO ALIMENTARIO A  LOS NIÑOS, NIÑAS, Y ADOLESCENTES DE LA MATRICULA OFICIAL,DEL MUNICIPIO DE   ANDES</t>
  </si>
  <si>
    <t>COFINANCIAR LA ENTREGA DE RACIONES DENTRO DE LA EJECUCIÓN DEL PROGRAMA DE ALIMENTACIÓN ESCOLAR, ATRAVEZ DEL CUAL SE BRINDA COMPLEMENTO ALIMENTARIO A  LOS NIÑOS, NIÑAS, Y ADOLESCENTES DE LA MATRICULA OFICIAL,DEL MUNICIPIO DE   ANGELOPOLIS</t>
  </si>
  <si>
    <t>COFINANCIAR LA ENTREGA DE RACIONES DENTRO DE LA EJECUCIÓN DEL PROGRAMA DE ALIMENTACIÓN ESCOLAR, ATRAVEZ DEL CUAL SE BRINDA COMPLEMENTO ALIMENTARIO A  LOS NIÑOS, NIÑAS, Y ADOLESCENTES DE LA MATRICULA OFICIAL,DEL MUNICIPIO DE   ANGOSTURA</t>
  </si>
  <si>
    <t>COFINANCIAR LA ENTREGA DE RACIONES DENTRO DE LA EJECUCIÓN DEL PROGRAMA DE ALIMENTACIÓN ESCOLAR, ATRAVEZ DEL CUAL SE BRINDA COMPLEMENTO ALIMENTARIO A  LOS NIÑOS, NIÑAS, Y ADOLESCENTES DE LA MATRICULA OFICIAL,DEL MUNICIPIO DE   ANORI</t>
  </si>
  <si>
    <t>COFINANCIAR LA ENTREGA DE RACIONES DENTRO DE LA EJECUCIÓN DEL PROGRAMA DE ALIMENTACIÓN ESCOLAR, ATRAVEZ DEL CUAL SE BRINDA COMPLEMENTO ALIMENTARIO A  LOS NIÑOS, NIÑAS, Y ADOLESCENTES DE LA MATRICULA OFICIAL,DEL MUNICIPIO DE   ANZA</t>
  </si>
  <si>
    <t>COFINANCIAR LA ENTREGA DE RACIONES DENTRO DE LA EJECUCIÓN DEL PROGRAMA DE ALIMENTACIÓN ESCOLAR, ATRAVEZ DEL CUAL SE BRINDA COMPLEMENTO ALIMENTARIO A  LOS NIÑOS, NIÑAS, Y ADOLESCENTES DE LA MATRICULA OFICIAL,DEL MUNICIPIO DE   ARBOLETES</t>
  </si>
  <si>
    <t xml:space="preserve">COFINANCIAR LA ENTREGA DE RACIONES DENTRO DE LA EJECUCIÓN DEL PROGRAMA DE ALIMENTACIÓN ESCOLAR, ATRAVEZ DEL CUAL SE BRINDA COMPLEMENTO ALIMENTARIO A  LOS NIÑOS, NIÑAS, Y ADOLESCENTES DE LA MATRICULA OFICIAL,DEL MUNICIPIO DE   ARGELIA </t>
  </si>
  <si>
    <t>COFINANCIAR LA ENTREGA DE RACIONES DENTRO DE LA EJECUCIÓN DEL PROGRAMA DE ALIMENTACIÓN ESCOLAR, ATRAVEZ DEL CUAL SE BRINDA COMPLEMENTO ALIMENTARIO A  LOS NIÑOS, NIÑAS, Y ADOLESCENTES DE LA MATRICULA OFICIAL,DEL MUNICIPIO DE   ARMENIA</t>
  </si>
  <si>
    <t>COFINANCIAR LA ENTREGA DE RACIONES DENTRO DE LA EJECUCIÓN DEL PROGRAMA DE ALIMENTACIÓN ESCOLAR, ATRAVEZ DEL CUAL SE BRINDA COMPLEMENTO ALIMENTARIO A  LOS NIÑOS, NIÑAS, Y ADOLESCENTES DE LA MATRICULA OFICIAL,DEL MUNICIPIO DE   BARBOSA</t>
  </si>
  <si>
    <t>COFINANCIAR LA ENTREGA DE RACIONES DENTRO DE LA EJECUCIÓN DEL PROGRAMA DE ALIMENTACIÓN ESCOLAR, ATRAVEZ DEL CUAL SE BRINDA COMPLEMENTO ALIMENTARIO A  LOS NIÑOS, NIÑAS, Y ADOLESCENTES DE LA MATRICULA OFICIAL,DEL MUNICIPIO DE    BELMIRA</t>
  </si>
  <si>
    <t>COFINANCIAR LA ENTREGA DE RACIONES DENTRO DE LA EJECUCIÓN DEL PROGRAMA DE ALIMENTACIÓN ESCOLAR, ATRAVEZ DEL CUAL SE BRINDA COMPLEMENTO ALIMENTARIO A  LOS NIÑOS, NIÑAS, Y ADOLESCENTES DE LA MATRICULA OFICIAL,DEL MUNICIPIO DE   BETANIA</t>
  </si>
  <si>
    <t>COFINANCIAR LA ENTREGA DE RACIONES DENTRO DE LA EJECUCIÓN DEL PROGRAMA DE ALIMENTACIÓN ESCOLAR, ATRAVEZ DEL CUAL SE BRINDA COMPLEMENTO ALIMENTARIO A  LOS NIÑOS, NIÑAS, Y ADOLESCENTES DE LA MATRICULA OFICIAL,DEL MUNICIPIO DE   BETULIA</t>
  </si>
  <si>
    <t>COFINANCIAR LA ENTREGA DE RACIONES DENTRO DE LA EJECUCIÓN DEL PROGRAMA DE ALIMENTACIÓN ESCOLAR, ATRAVEZ DEL CUAL SE BRINDA COMPLEMENTO ALIMENTARIO A  LOS NIÑOS, NIÑAS, Y ADOLESCENTES DE LA MATRICULA OFICIAL,DEL MUNICIPIO DE   BRICEÑO</t>
  </si>
  <si>
    <t>COFINANCIAR LA ENTREGA DE RACIONES DENTRO DE LA EJECUCIÓN DEL PROGRAMA DE ALIMENTACIÓN ESCOLAR, ATRAVEZ DEL CUAL SE BRINDA COMPLEMENTO ALIMENTARIO A  LOS NIÑOS, NIÑAS, Y ADOLESCENTES DE LA MATRICULA OFICIAL,DEL MUNICIPIO DE    BURITICA</t>
  </si>
  <si>
    <t>COFINANCIAR LA ENTREGA DE RACIONES DENTRO DE LA EJECUCIÓN DEL PROGRAMA DE ALIMENTACIÓN ESCOLAR, ATRAVEZ DEL CUAL SE BRINDA COMPLEMENTO ALIMENTARIO A  LOS NIÑOS, NIÑAS, Y ADOLESCENTES DE LA MATRICULA OFICIAL,DEL MUNICIPIO DE    CACERES</t>
  </si>
  <si>
    <t>COFINANCIAR LA ENTREGA DE RACIONES DENTRO DE LA EJECUCIÓN DEL PROGRAMA DE ALIMENTACIÓN ESCOLAR, ATRAVEZ DEL CUAL SE BRINDA COMPLEMENTO ALIMENTARIO A  LOS NIÑOS, NIÑAS, Y ADOLESCENTES DE LA MATRICULA OFICIAL,DEL MUNICIPIO DE   CAICEDO</t>
  </si>
  <si>
    <t>COFINANCIAR LA ENTREGA DE RACIONES DENTRO DE LA EJECUCIÓN DEL PROGRAMA DE ALIMENTACIÓN ESCOLAR, ATRAVEZ DEL CUAL SE BRINDA COMPLEMENTO ALIMENTARIO A  LOS NIÑOS, NIÑAS, Y ADOLESCENTES DE LA MATRICULA OFICIAL,DEL MUNICIPIO DE    CALDAS</t>
  </si>
  <si>
    <t>COFINANCIAR LA ENTREGA DE RACIONES DENTRO DE LA EJECUCIÓN DEL PROGRAMA DE ALIMENTACIÓN ESCOLAR, ATRAVEZ DEL CUAL SE BRINDA COMPLEMENTO ALIMENTARIO A  LOS NIÑOS, NIÑAS, Y ADOLESCENTES DE LA MATRICULA OFICIAL,DEL MUNICIPIO DE   CAMPAMENTO</t>
  </si>
  <si>
    <t>COFINANCIAR LA ENTREGA DE RACIONES DENTRO DE LA EJECUCIÓN DEL PROGRAMA DE ALIMENTACIÓN ESCOLAR, ATRAVEZ DEL CUAL SE BRINDA COMPLEMENTO ALIMENTARIO A  LOS NIÑOS, NIÑAS, Y ADOLESCENTES DE LA MATRICULA OFICIAL,DEL MUNICIPIO DE    CAÑASGORDAS</t>
  </si>
  <si>
    <t>COFINANCIAR LA ENTREGA DE RACIONES DENTRO DE LA EJECUCIÓN DEL PROGRAMA DE ALIMENTACIÓN ESCOLAR, ATRAVEZ DEL CUAL SE BRINDA COMPLEMENTO ALIMENTARIO A  LOS NIÑOS, NIÑAS, Y ADOLESCENTES DE LA MATRICULA OFICIAL,DEL MUNICIPIO DE   CARACOLI</t>
  </si>
  <si>
    <t>COFINANCIAR LA ENTREGA DE RACIONES DENTRO DE LA EJECUCIÓN DEL PROGRAMA DE ALIMENTACIÓN ESCOLAR, ATRAVEZ DEL CUAL SE BRINDA COMPLEMENTO ALIMENTARIO A  LOS NIÑOS, NIÑAS, Y ADOLESCENTES DE LA MATRICULA OFICIAL,DEL MUNICIPIO DE   CARAMANTA</t>
  </si>
  <si>
    <t>COFINANCIAR LA ENTREGA DE RACIONES DENTRO DE LA EJECUCIÓN DEL PROGRAMA DE ALIMENTACIÓN ESCOLAR, ATRAVEZ DEL CUAL SE BRINDA COMPLEMENTO ALIMENTARIO A  LOS NIÑOS, NIÑAS, Y ADOLESCENTES DE LA MATRICULA OFICIAL,DEL MUNICIPIO DE   CAREPA</t>
  </si>
  <si>
    <t>COFINANCIAR LA ENTREGA DE RACIONES DENTRO DE LA EJECUCIÓN DEL PROGRAMA DE ALIMENTACIÓN ESCOLAR, ATRAVEZ DEL CUAL SE BRINDA COMPLEMENTO ALIMENTARIO A  LOS NIÑOS, NIÑAS, Y ADOLESCENTES DE LA MATRICULA OFICIAL,DEL MUNICIPIO DE   EL CARMEN DE VIBORAL</t>
  </si>
  <si>
    <t>COFINANCIAR LA ENTREGA DE RACIONES DENTRO DE LA EJECUCIÓN DEL PROGRAMA DE ALIMENTACIÓN ESCOLAR, ATRAVEZ DEL CUAL SE BRINDA COMPLEMENTO ALIMENTARIO A  LOS NIÑOS, NIÑAS, Y ADOLESCENTES DE LA MATRICULA OFICIAL,DEL MUNICIPIO DE   CAROLINA DEL PRINCIPE</t>
  </si>
  <si>
    <t>COFINANCIAR LA ENTREGA DE RACIONES DENTRO DE LA EJECUCIÓN DEL PROGRAMA DE ALIMENTACIÓN ESCOLAR, ATRAVEZ DEL CUAL SE BRINDA COMPLEMENTO ALIMENTARIO A  LOS NIÑOS, NIÑAS, Y ADOLESCENTES DE LA MATRICULA OFICIAL,DEL MUNICIPIO DE   CAUCASIA</t>
  </si>
  <si>
    <t>COFINANCIAR LA ENTREGA DE RACIONES DENTRO DE LA EJECUCIÓN DEL PROGRAMA DE ALIMENTACIÓN ESCOLAR, ATRAVEZ DEL CUAL SE BRINDA COMPLEMENTO ALIMENTARIO A  LOS NIÑOS, NIÑAS, Y ADOLESCENTES DE LA MATRICULA OFICIAL,DEL MUNICIPIO DE   CHIGORODO</t>
  </si>
  <si>
    <t>COFINANCIAR LA ENTREGA DE RACIONES DENTRO DE LA EJECUCIÓN DEL PROGRAMA DE ALIMENTACIÓN ESCOLAR, ATRAVEZ DEL CUAL SE BRINDA COMPLEMENTO ALIMENTARIO A  LOS NIÑOS, NIÑAS, Y ADOLESCENTES DE LA MATRICULA OFICIAL,DEL MUNICIPIO DE   CISNEROS</t>
  </si>
  <si>
    <t>COFINANCIAR LA ENTREGA DE RACIONES DENTRO DE LA EJECUCIÓN DEL PROGRAMA DE ALIMENTACIÓN ESCOLAR, ATRAVEZ DEL CUAL SE BRINDA COMPLEMENTO ALIMENTARIO A  LOS NIÑOS, NIÑAS, Y ADOLESCENTES DE LA MATRICULA OFICIAL,DEL MUNICIPIO DE   CIUDAD BOLIVAR</t>
  </si>
  <si>
    <t>COFINANCIAR LA ENTREGA DE RACIONES DENTRO DE LA EJECUCIÓN DEL PROGRAMA DE ALIMENTACIÓN ESCOLAR, ATRAVEZ DEL CUAL SE BRINDA COMPLEMENTO ALIMENTARIO A  LOS NIÑOS, NIÑAS, Y ADOLESCENTES DE LA MATRICULA OFICIAL,DEL MUNICIPIO DE    COCORNA</t>
  </si>
  <si>
    <t>COFINANCIAR LA ENTREGA DE RACIONES DENTRO DE LA EJECUCIÓN DEL PROGRAMA DE ALIMENTACIÓN ESCOLAR, ATRAVEZ DEL CUAL SE BRINDA COMPLEMENTO ALIMENTARIO A  LOS NIÑOS, NIÑAS, Y ADOLESCENTES DE LA MATRICULA OFICIAL,DEL MUNICIPIO DE   CONCEPCION</t>
  </si>
  <si>
    <t>COFINANCIAR LA ENTREGA DE RACIONES DENTRO DE LA EJECUCIÓN DEL PROGRAMA DE ALIMENTACIÓN ESCOLAR, ATRAVEZ DEL CUAL SE BRINDA COMPLEMENTO ALIMENTARIO A  LOS NIÑOS, NIÑAS, Y ADOLESCENTES DE LA MATRICULA OFICIAL,DEL MUNICIPIO DE   CONCORDIA</t>
  </si>
  <si>
    <t>COFINANCIAR LA ENTREGA DE RACIONES DENTRO DE LA EJECUCIÓN DEL PROGRAMA DE ALIMENTACIÓN ESCOLAR, ATRAVEZ DEL CUAL SE BRINDA COMPLEMENTO ALIMENTARIO A  LOS NIÑOS, NIÑAS, Y ADOLESCENTES DE LA MATRICULA OFICIAL,DEL MUNICIPIO DE    COPACABANA</t>
  </si>
  <si>
    <t>COFINANCIAR LA ENTREGA DE RACIONES DENTRO DE LA EJECUCIÓN DEL PROGRAMA DE ALIMENTACIÓN ESCOLAR, ATRAVEZ DEL CUAL SE BRINDA COMPLEMENTO ALIMENTARIO A  LOS NIÑOS, NIÑAS, Y ADOLESCENTES DE LA MATRICULA OFICIAL,DEL MUNICIPIO DE  DABEIBA</t>
  </si>
  <si>
    <t>COFINANCIAR LA ENTREGA DE RACIONES DENTRO DE LA EJECUCIÓN DEL PROGRAMA DE ALIMENTACIÓN ESCOLAR, ATRAVEZ DEL CUAL SE BRINDA COMPLEMENTO ALIMENTARIO A  LOS NIÑOS, NIÑAS, Y ADOLESCENTES DE LA MATRICULA OFICIAL,DEL MUNICIPIO DE   DON MATIAS</t>
  </si>
  <si>
    <t>COFINANCIAR LA ENTREGA DE RACIONES DENTRO DE LA EJECUCIÓN DEL PROGRAMA DE ALIMENTACIÓN ESCOLAR, ATRAVEZ DEL CUAL SE BRINDA COMPLEMENTO ALIMENTARIO A  LOS NIÑOS, NIÑAS, Y ADOLESCENTES DE LA MATRICULA OFICIAL,DEL MUNICIPIO DE   EBEJICO</t>
  </si>
  <si>
    <t>COFINANCIAR LA ENTREGA DE RACIONES DENTRO DE LA EJECUCIÓN DEL PROGRAMA DE ALIMENTACIÓN ESCOLAR, ATRAVEZ DEL CUAL SE BRINDA COMPLEMENTO ALIMENTARIO A  LOS NIÑOS, NIÑAS, Y ADOLESCENTES DE LA MATRICULA OFICIAL,DEL MUNICIPIO DE    EL BAGRE</t>
  </si>
  <si>
    <t>COFINANCIAR LA ENTREGA DE RACIONES DENTRO DE LA EJECUCIÓN DEL PROGRAMA DE ALIMENTACIÓN ESCOLAR, ATRAVEZ DEL CUAL SE BRINDA COMPLEMENTO ALIMENTARIO A  LOS NIÑOS, NIÑAS, Y ADOLESCENTES DE LA MATRICULA OFICIAL,DEL MUNICIPIO DE   EL PEÑOL</t>
  </si>
  <si>
    <t>COFINANCIAR LA ENTREGA DE RACIONES DENTRO DE LA EJECUCIÓN DEL PROGRAMA DE ALIMENTACIÓN ESCOLAR, ATRAVEZ DEL CUAL SE BRINDA COMPLEMENTO ALIMENTARIO A  LOS NIÑOS, NIÑAS, Y ADOLESCENTES DE LA MATRICULA OFICIAL,DEL MUNICIPIO DE   EL RETIRO</t>
  </si>
  <si>
    <t>COFINANCIAR LA ENTREGA DE RACIONES DENTRO DE LA EJECUCIÓN DEL PROGRAMA DE ALIMENTACIÓN ESCOLAR, ATRAVEZ DEL CUAL SE BRINDA COMPLEMENTO ALIMENTARIO A  LOS NIÑOS, NIÑAS, Y ADOLESCENTES DE LA MATRICULA OFICIAL,DEL MUNICIPIO DE   EL SANRUARIO</t>
  </si>
  <si>
    <t>COFINANCIAR LA ENTREGA DE RACIONES DENTRO DE LA EJECUCIÓN DEL PROGRAMA DE ALIMENTACIÓN ESCOLAR, ATRAVEZ DEL CUAL SE BRINDA COMPLEMENTO ALIMENTARIO A  LOS NIÑOS, NIÑAS, Y ADOLESCENTES DE LA MATRICULA OFICIAL,DEL MUNICIPIO DE   ENTRERRIOS</t>
  </si>
  <si>
    <t>COFINANCIAR LA ENTREGA DE RACIONES DENTRO DE LA EJECUCIÓN DEL PROGRAMA DE ALIMENTACIÓN ESCOLAR, ATRAVEZ DEL CUAL SE BRINDA COMPLEMENTO ALIMENTARIO A  LOS NIÑOS, NIÑAS, Y ADOLESCENTES DE LA MATRICULA OFICIAL,DEL MUNICIPIO DE   FREDONIA</t>
  </si>
  <si>
    <t>COFINANCIAR LA ENTREGA DE RACIONES DENTRO DE LA EJECUCIÓN DEL PROGRAMA DE ALIMENTACIÓN ESCOLAR, ATRAVEZ DEL CUAL SE BRINDA COMPLEMENTO ALIMENTARIO A  LOS NIÑOS, NIÑAS, Y ADOLESCENTES DE LA MATRICULA OFICIAL,DEL MUNICIPIO DE   FRONTINO</t>
  </si>
  <si>
    <t xml:space="preserve">COFINANCIAR LA ENTREGA DE RACIONES DENTRO DE LA EJECUCIÓN DEL PROGRAMA DE ALIMENTACIÓN ESCOLAR, ATRAVEZ DEL CUAL SE BRINDA COMPLEMENTO ALIMENTARIO A  LOS NIÑOS, NIÑAS, Y ADOLESCENTES DE LA MATRICULA OFICIAL,DEL MUNICIPIO DE   GIRALDO </t>
  </si>
  <si>
    <t>COFINANCIAR LA ENTREGA DE RACIONES DENTRO DE LA EJECUCIÓN DEL PROGRAMA DE ALIMENTACIÓN ESCOLAR, ATRAVEZ DEL CUAL SE BRINDA COMPLEMENTO ALIMENTARIO A  LOS NIÑOS, NIÑAS, Y ADOLESCENTES DE LA MATRICULA OFICIAL,DEL MUNICIPIO DE    GIRARDOTA</t>
  </si>
  <si>
    <t>COFINANCIAR LA ENTREGA DE RACIONES DENTRO DE LA EJECUCIÓN DEL PROGRAMA DE ALIMENTACIÓN ESCOLAR, ATRAVEZ DEL CUAL SE BRINDA COMPLEMENTO ALIMENTARIO A  LOS NIÑOS, NIÑAS, Y ADOLESCENTES DE LA MATRICULA OFICIAL,DEL MUNICIPIO DE    GOMEZ PLATA</t>
  </si>
  <si>
    <t>COFINANCIAR LA ENTREGA DE RACIONES DENTRO DE LA EJECUCIÓN DEL PROGRAMA DE ALIMENTACIÓN ESCOLAR, ATRAVEZ DEL CUAL SE BRINDA COMPLEMENTO ALIMENTARIO A  LOS NIÑOS, NIÑAS, Y ADOLESCENTES DE LA MATRICULA OFICIAL,DEL MUNICIPIO DE    GRANADA</t>
  </si>
  <si>
    <t>COFINANCIAR LA ENTREGA DE RACIONES DENTRO DE LA EJECUCIÓN DEL PROGRAMA DE ALIMENTACIÓN ESCOLAR, ATRAVEZ DEL CUAL SE BRINDA COMPLEMENTO ALIMENTARIO A  LOS NIÑOS, NIÑAS, Y ADOLESCENTES DE LA MATRICULA OFICIAL,DEL MUNICIPIO DE   GUADALUPE</t>
  </si>
  <si>
    <t>COFINANCIAR LA ENTREGA DE RACIONES DENTRO DE LA EJECUCIÓN DEL PROGRAMA DE ALIMENTACIÓN ESCOLAR, ATRAVEZ DEL CUAL SE BRINDA COMPLEMENTO ALIMENTARIO A  LOS NIÑOS, NIÑAS, Y ADOLESCENTES DE LA MATRICULA OFICIAL,DEL MUNICIPIO DE    GUARNE</t>
  </si>
  <si>
    <t>COFINANCIAR LA ENTREGA DE RACIONES DENTRO DE LA EJECUCIÓN DEL PROGRAMA DE ALIMENTACIÓN ESCOLAR, ATRAVEZ DEL CUAL SE BRINDA COMPLEMENTO ALIMENTARIO A  LOS NIÑOS, NIÑAS, Y ADOLESCENTES DE LA MATRICULA OFICIAL,DEL MUNICIPIO DE    GUATAPE</t>
  </si>
  <si>
    <t>COFINANCIAR LA ENTREGA DE RACIONES DENTRO DE LA EJECUCIÓN DEL PROGRAMA DE ALIMENTACIÓN ESCOLAR, ATRAVEZ DEL CUAL SE BRINDA COMPLEMENTO ALIMENTARIO A  LOS NIÑOS, NIÑAS, Y ADOLESCENTES DE LA MATRICULA OFICIAL,DEL MUNICIPIO DE    HELICONIA</t>
  </si>
  <si>
    <t>COFINANCIAR LA ENTREGA DE RACIONES DENTRO DE LA EJECUCIÓN DEL PROGRAMA DE ALIMENTACIÓN ESCOLAR, ATRAVEZ DEL CUAL SE BRINDA COMPLEMENTO ALIMENTARIO A  LOS NIÑOS, NIÑAS, Y ADOLESCENTES DE LA MATRICULA OFICIAL,DEL MUNICIPIO DE    HISPANIA</t>
  </si>
  <si>
    <t>COFINANCIAR LA ENTREGA DE RACIONES DENTRO DE LA EJECUCIÓN DEL PROGRAMA DE ALIMENTACIÓN ESCOLAR, ATRAVEZ DEL CUAL SE BRINDA COMPLEMENTO ALIMENTARIO A  LOS NIÑOS, NIÑAS, Y ADOLESCENTES DE LA MATRICULA OFICIAL,DEL MUNICIPIO DE    ITUANGO</t>
  </si>
  <si>
    <t>COFINANCIAR LA ENTREGA DE RACIONES DENTRO DE LA EJECUCIÓN DEL PROGRAMA DE ALIMENTACIÓN ESCOLAR, ATRAVEZ DEL CUAL SE BRINDA COMPLEMENTO ALIMENTARIO A  LOS NIÑOS, NIÑAS, Y ADOLESCENTES DE LA MATRICULA OFICIAL,DEL MUNICIPIO DE    JARDIN</t>
  </si>
  <si>
    <t>COFINANCIAR LA ENTREGA DE RACIONES DENTRO DE LA EJECUCIÓN DEL PROGRAMA DE ALIMENTACIÓN ESCOLAR, ATRAVEZ DEL CUAL SE BRINDA COMPLEMENTO ALIMENTARIO A  LOS NIÑOS, NIÑAS, Y ADOLESCENTES DE LA MATRICULA OFICIAL,DEL MUNICIPIO DE    JERICO</t>
  </si>
  <si>
    <t>COFINANCIAR LA ENTREGA DE RACIONES DENTRO DE LA EJECUCIÓN DEL PROGRAMA DE ALIMENTACIÓN ESCOLAR, ATRAVEZ DEL CUAL SE BRINDA COMPLEMENTO ALIMENTARIO A  LOS NIÑOS, NIÑAS, Y ADOLESCENTES DE LA MATRICULA OFICIAL,DEL MUNICIPIO DE    LA CEJA</t>
  </si>
  <si>
    <t>COFINANCIAR LA ENTREGA DE RACIONES DENTRO DE LA EJECUCIÓN DEL PROGRAMA DE ALIMENTACIÓN ESCOLAR, ATRAVEZ DEL CUAL SE BRINDA COMPLEMENTO ALIMENTARIO A  LOS NIÑOS, NIÑAS, Y ADOLESCENTES DE LA MATRICULA OFICIAL,DEL MUNICIPIO DE     LA ESTRELLA</t>
  </si>
  <si>
    <t>COFINANCIAR LA ENTREGA DE RACIONES DENTRO DE LA EJECUCIÓN DEL PROGRAMA DE ALIMENTACIÓN ESCOLAR, ATRAVEZ DEL CUAL SE BRINDA COMPLEMENTO ALIMENTARIO A  LOS NIÑOS, NIÑAS, Y ADOLESCENTES DE LA MATRICULA OFICIAL,DEL MUNICIPIO DE     LA PINTADA</t>
  </si>
  <si>
    <t>COFINANCIAR LA ENTREGA DE RACIONES DENTRO DE LA EJECUCIÓN DEL PROGRAMA DE ALIMENTACIÓN ESCOLAR, ATRAVEZ DEL CUAL SE BRINDA COMPLEMENTO ALIMENTARIO A  LOS NIÑOS, NIÑAS, Y ADOLESCENTES DE LA MATRICULA OFICIAL,DEL MUNICIPIO DE   LA UNION</t>
  </si>
  <si>
    <t>COFINANCIAR LA ENTREGA DE RACIONES DENTRO DE LA EJECUCIÓN DEL PROGRAMA DE ALIMENTACIÓN ESCOLAR, ATRAVEZ DEL CUAL SE BRINDA COMPLEMENTO ALIMENTARIO A  LOS NIÑOS, NIÑAS, Y ADOLESCENTES DE LA MATRICULA OFICIAL,DEL MUNICIPIO DE   LIBORINA</t>
  </si>
  <si>
    <t>COFINANCIAR LA ENTREGA DE RACIONES DENTRO DE LA EJECUCIÓN DEL PROGRAMA DE ALIMENTACIÓN ESCOLAR, ATRAVEZ DEL CUAL SE BRINDA COMPLEMENTO ALIMENTARIO A  LOS NIÑOS, NIÑAS, Y ADOLESCENTES DE LA MATRICULA OFICIAL,DEL MUNICIPIO DE    MACEO</t>
  </si>
  <si>
    <t>COFINANCIAR LA ENTREGA DE RACIONES DENTRO DE LA EJECUCIÓN DEL PROGRAMA DE ALIMENTACIÓN ESCOLAR, ATRAVEZ DEL CUAL SE BRINDA COMPLEMENTO ALIMENTARIO A  LOS NIÑOS, NIÑAS, Y ADOLESCENTES DE LA MATRICULA OFICIAL,DEL MUNICIPIO DE    MARINILLA</t>
  </si>
  <si>
    <t>COFINANCIAR LA ENTREGA DE RACIONES DENTRO DE LA EJECUCIÓN DEL PROGRAMA DE ALIMENTACIÓN ESCOLAR, ATRAVEZ DEL CUAL SE BRINDA COMPLEMENTO ALIMENTARIO A  LOS NIÑOS, NIÑAS, Y ADOLESCENTES DE LA MATRICULA OFICIAL,DEL MUNICIPIO DE   MONTEBELLO</t>
  </si>
  <si>
    <t>COFINANCIAR LA ENTREGA DE RACIONES DENTRO DE LA EJECUCIÓN DEL PROGRAMA DE ALIMENTACIÓN ESCOLAR, ATRAVEZ DEL CUAL SE BRINDA COMPLEMENTO ALIMENTARIO A  LOS NIÑOS, NIÑAS, Y ADOLESCENTES DE LA MATRICULA OFICIAL,DEL MUNICIPIO DE    MURINDO</t>
  </si>
  <si>
    <t>COFINANCIAR LA ENTREGA DE RACIONES DENTRO DE LA EJECUCIÓN DEL PROGRAMA DE ALIMENTACIÓN ESCOLAR, ATRAVEZ DEL CUAL SE BRINDA COMPLEMENTO ALIMENTARIO A  LOS NIÑOS, NIÑAS, Y ADOLESCENTES DE LA MATRICULA OFICIAL,DEL MUNICIPIO DE    MUTATA</t>
  </si>
  <si>
    <t>COFINANCIAR LA ENTREGA DE RACIONES DENTRO DE LA EJECUCIÓN DEL PROGRAMA DE ALIMENTACIÓN ESCOLAR, ATRAVEZ DEL CUAL SE BRINDA COMPLEMENTO ALIMENTARIO A  LOS NIÑOS, NIÑAS, Y ADOLESCENTES DE LA MATRICULA OFICIAL,DEL MUNICIPIO DE   NARIÑO</t>
  </si>
  <si>
    <t>COFINANCIAR LA ENTREGA DE RACIONES DENTRO DE LA EJECUCIÓN DEL PROGRAMA DE ALIMENTACIÓN ESCOLAR, ATRAVEZ DEL CUAL SE BRINDA COMPLEMENTO ALIMENTARIO A  LOS NIÑOS, NIÑAS, Y ADOLESCENTES DE LA MATRICULA OFICIAL,DEL MUNICIPIO DE   NECHI</t>
  </si>
  <si>
    <t>COFINANCIAR LA ENTREGA DE RACIONES DENTRO DE LA EJECUCIÓN DEL PROGRAMA DE ALIMENTACIÓN ESCOLAR, ATRAVEZ DEL CUAL SE BRINDA COMPLEMENTO ALIMENTARIO A  LOS NIÑOS, NIÑAS, Y ADOLESCENTES DE LA MATRICULA OFICIAL,DEL MUNICIPIO DE    NECOCLI</t>
  </si>
  <si>
    <t>COFINANCIAR LA ENTREGA DE RACIONES DENTRO DE LA EJECUCIÓN DEL PROGRAMA DE ALIMENTACIÓN ESCOLAR, ATRAVEZ DEL CUAL SE BRINDA COMPLEMENTO ALIMENTARIO A  LOS NIÑOS, NIÑAS, Y ADOLESCENTES DE LA MATRICULA OFICIAL,DEL MUNICIPIO DE   OLAYA</t>
  </si>
  <si>
    <t xml:space="preserve">COFINANCIAR LA ENTREGA DE RACIONES DENTRO DE LA EJECUCIÓN DEL PROGRAMA DE ALIMENTACIÓN ESCOLAR, ATRAVEZ DEL CUAL SE BRINDA COMPLEMENTO ALIMENTARIO A  LOS NIÑOS, NIÑAS, Y ADOLESCENTES DE LA MATRICULA OFICIAL,DEL MUNICIPIO DE   PEQUE  </t>
  </si>
  <si>
    <t>COFINANCIAR LA ENTREGA DE RACIONES DENTRO DE LA EJECUCIÓN DEL PROGRAMA DE ALIMENTACIÓN ESCOLAR, ATRAVEZ DEL CUAL SE BRINDA COMPLEMENTO ALIMENTARIO A  LOS NIÑOS, NIÑAS, Y ADOLESCENTES DE LA MATRICULA OFICIAL,DEL MUNICIPIO DE    PUEBLORRICO</t>
  </si>
  <si>
    <t>COFINANCIAR LA ENTREGA DE RACIONES DENTRO DE LA EJECUCIÓN DEL PROGRAMA DE ALIMENTACIÓN ESCOLAR, ATRAVEZ DEL CUAL SE BRINDA COMPLEMENTO ALIMENTARIO A  LOS NIÑOS, NIÑAS, Y ADOLESCENTES DE LA MATRICULA OFICIAL,DEL MUNICIPIO DE    PUERTO BERRIO</t>
  </si>
  <si>
    <t>COFINANCIAR LA ENTREGA DE RACIONES DENTRO DE LA EJECUCIÓN DEL PROGRAMA DE ALIMENTACIÓN ESCOLAR, ATRAVEZ DEL CUAL SE BRINDA COMPLEMENTO ALIMENTARIO A  LOS NIÑOS, NIÑAS, Y ADOLESCENTES DE LA MATRICULA OFICIAL,DEL MUNICIPIO DE    PUERTO NARE</t>
  </si>
  <si>
    <t>COFINANCIAR LA ENTREGA DE RACIONES DENTRO DE LA EJECUCIÓN DEL PROGRAMA DE ALIMENTACIÓN ESCOLAR, ATRAVEZ DEL CUAL SE BRINDA COMPLEMENTO ALIMENTARIO A  LOS NIÑOS, NIÑAS, Y ADOLESCENTES DE LA MATRICULA OFICIAL,DEL MUNICIPIO DE    PUERTO TRIUNFO</t>
  </si>
  <si>
    <t>COFINANCIAR LA ENTREGA DE RACIONES DENTRO DE LA EJECUCIÓN DEL PROGRAMA DE ALIMENTACIÓN ESCOLAR, ATRAVEZ DEL CUAL SE BRINDA COMPLEMENTO ALIMENTARIO A  LOS NIÑOS, NIÑAS, Y ADOLESCENTES DE LA MATRICULA OFICIAL,DEL MUNICIPIO DE   REMEDIOS</t>
  </si>
  <si>
    <t>COFINANCIAR LA ENTREGA DE RACIONES DENTRO DE LA EJECUCIÓN DEL PROGRAMA DE ALIMENTACIÓN ESCOLAR, ATRAVEZ DEL CUAL SE BRINDA COMPLEMENTO ALIMENTARIO A  LOS NIÑOS, NIÑAS, Y ADOLESCENTES DE LA MATRICULA OFICIAL,DEL MUNICIPIO DE   SABANALARGA</t>
  </si>
  <si>
    <t>COFINANCIAR LA ENTREGA DE RACIONES DENTRO DE LA EJECUCIÓN DEL PROGRAMA DE ALIMENTACIÓN ESCOLAR, ATRAVEZ DEL CUAL SE BRINDA COMPLEMENTO ALIMENTARIO A  LOS NIÑOS, NIÑAS, Y ADOLESCENTES DE LA MATRICULA OFICIAL,DEL MUNICIPIO DE   SALGAR</t>
  </si>
  <si>
    <t>COFINANCIAR LA ENTREGA DE RACIONES DENTRO DE LA EJECUCIÓN DEL PROGRAMA DE ALIMENTACIÓN ESCOLAR, ATRAVEZ DEL CUAL SE BRINDA COMPLEMENTO ALIMENTARIO A  LOS NIÑOS, NIÑAS, Y ADOLESCENTES DE LA MATRICULA OFICIAL,DEL MUNICIPIO DE   SAN ANDRES DE CUERQUIA</t>
  </si>
  <si>
    <t>COFINANCIAR LA ENTREGA DE RACIONES DENTRO DE LA EJECUCIÓN DEL PROGRAMA DE ALIMENTACIÓN ESCOLAR, ATRAVEZ DEL CUAL SE BRINDA COMPLEMENTO ALIMENTARIO A  LOS NIÑOS, NIÑAS, Y ADOLESCENTES DE LA MATRICULA OFICIAL,DEL MUNICIPIO DE   SAN CARLOS</t>
  </si>
  <si>
    <t>COFINANCIAR LA ENTREGA DE RACIONES DENTRO DE LA EJECUCIÓN DEL PROGRAMA DE ALIMENTACIÓN ESCOLAR, ATRAVEZ DEL CUAL SE BRINDA COMPLEMENTO ALIMENTARIO A  LOS NIÑOS, NIÑAS, Y ADOLESCENTES DE LA MATRICULA OFICIAL,DEL MUNICIPIO DE   SAN FRANCISCO</t>
  </si>
  <si>
    <t>COFINANCIAR LA ENTREGA DE RACIONES DENTRO DE LA EJECUCIÓN DEL PROGRAMA DE ALIMENTACIÓN ESCOLAR, ATRAVEZ DEL CUAL SE BRINDA COMPLEMENTO ALIMENTARIO A  LOS NIÑOS, NIÑAS, Y ADOLESCENTES DE LA MATRICULA OFICIAL,DEL MUNICIPIO DE   SAN JERONIMO</t>
  </si>
  <si>
    <t>COFINANCIAR LA ENTREGA DE RACIONES DENTRO DE LA EJECUCIÓN DEL PROGRAMA DE ALIMENTACIÓN ESCOLAR, ATRAVEZ DEL CUAL SE BRINDA COMPLEMENTO ALIMENTARIO A  LOS NIÑOS, NIÑAS, Y ADOLESCENTES DE LA MATRICULA OFICIAL,DEL MUNICIPIO DE   SAN JOSE DE LA MONTAÑA</t>
  </si>
  <si>
    <t>COFINANCIAR LA ENTREGA DE RACIONES DENTRO DE LA EJECUCIÓN DEL PROGRAMA DE ALIMENTACIÓN ESCOLAR, ATRAVEZ DEL CUAL SE BRINDA COMPLEMENTO ALIMENTARIO A  LOS NIÑOS, NIÑAS, Y ADOLESCENTES DE LA MATRICULA OFICIAL,DEL MUNICIPIO DE   SAN JUAN DE URABA</t>
  </si>
  <si>
    <t>COFINANCIAR LA ENTREGA DE RACIONES DENTRO DE LA EJECUCIÓN DEL PROGRAMA DE ALIMENTACIÓN ESCOLAR, ATRAVEZ DEL CUAL SE BRINDA COMPLEMENTO ALIMENTARIO A  LOS NIÑOS, NIÑAS, Y ADOLESCENTES DE LA MATRICULA OFICIAL,DEL MUNICIPIO DE    SAN LUIS</t>
  </si>
  <si>
    <t>COFINANCIAR LA ENTREGA DE RACIONES DENTRO DE LA EJECUCIÓN DEL PROGRAMA DE ALIMENTACIÓN ESCOLAR, ATRAVEZ DEL CUAL SE BRINDA COMPLEMENTO ALIMENTARIO A  LOS NIÑOS, NIÑAS, Y ADOLESCENTES DE LA MATRICULA OFICIAL,DEL MUNICIPIO DE   SAN PEDRO DE LOS MILAGROS</t>
  </si>
  <si>
    <t>COFINANCIAR LA ENTREGA DE RACIONES DENTRO DE LA EJECUCIÓN DEL PROGRAMA DE ALIMENTACIÓN ESCOLAR, ATRAVEZ DEL CUAL SE BRINDA COMPLEMENTO ALIMENTARIO A  LOS NIÑOS, NIÑAS, Y ADOLESCENTES DE LA MATRICULA OFICIAL,DEL MUNICIPIO DE   SAN PEDRO DE URABA</t>
  </si>
  <si>
    <t>COFINANCIAR LA ENTREGA DE RACIONES DENTRO DE LA EJECUCIÓN DEL PROGRAMA DE ALIMENTACIÓN ESCOLAR, ATRAVEZ DEL CUAL SE BRINDA COMPLEMENTO ALIMENTARIO A  LOS NIÑOS, NIÑAS, Y ADOLESCENTES DE LA MATRICULA OFICIAL,DEL MUNICIPIO DE   SAN RAFAEL</t>
  </si>
  <si>
    <t>COFINANCIAR LA ENTREGA DE RACIONES DENTRO DE LA EJECUCIÓN DEL PROGRAMA DE ALIMENTACIÓN ESCOLAR, ATRAVEZ DEL CUAL SE BRINDA COMPLEMENTO ALIMENTARIO A  LOS NIÑOS, NIÑAS, Y ADOLESCENTES DE LA MATRICULA OFICIAL,DEL MUNICIPIO DE   SAN ROQUE</t>
  </si>
  <si>
    <t>COFINANCIAR LA ENTREGA DE RACIONES DENTRO DE LA EJECUCIÓN DEL PROGRAMA DE ALIMENTACIÓN ESCOLAR, ATRAVEZ DEL CUAL SE BRINDA COMPLEMENTO ALIMENTARIO A  LOS NIÑOS, NIÑAS, Y ADOLESCENTES DE LA MATRICULA OFICIAL,DEL MUNICIPIO DE   SAN VICENTE</t>
  </si>
  <si>
    <t>COFINANCIAR LA ENTREGA DE RACIONES DENTRO DE LA EJECUCIÓN DEL PROGRAMA DE ALIMENTACIÓN ESCOLAR, ATRAVEZ DEL CUAL SE BRINDA COMPLEMENTO ALIMENTARIO A  LOS NIÑOS, NIÑAS, Y ADOLESCENTES DE LA MATRICULA OFICIAL,DEL MUNICIPIO DE   SANTA BARBARA</t>
  </si>
  <si>
    <t>COFINANCIAR LA ENTREGA DE RACIONES DENTRO DE LA EJECUCIÓN DEL PROGRAMA DE ALIMENTACIÓN ESCOLAR, ATRAVEZ DEL CUAL SE BRINDA COMPLEMENTO ALIMENTARIO A  LOS NIÑOS, NIÑAS, Y ADOLESCENTES DE LA MATRICULA OFICIAL,DEL MUNICIPIO DE   SANTA FE DE ANTIOQUIA</t>
  </si>
  <si>
    <t>COFINANCIAR LA ENTREGA DE RACIONES DENTRO DE LA EJECUCIÓN DEL PROGRAMA DE ALIMENTACIÓN ESCOLAR, ATRAVEZ DEL CUAL SE BRINDA COMPLEMENTO ALIMENTARIO A  LOS NIÑOS, NIÑAS, Y ADOLESCENTES DE LA MATRICULA OFICIAL,DEL MUNICIPIO DE   SANTA ROSA DE OSOS</t>
  </si>
  <si>
    <t>COFINANCIAR LA ENTREGA DE RACIONES DENTRO DE LA EJECUCIÓN DEL PROGRAMA DE ALIMENTACIÓN ESCOLAR, ATRAVEZ DEL CUAL SE BRINDA COMPLEMENTO ALIMENTARIO A  LOS NIÑOS, NIÑAS, Y ADOLESCENTES DE LA MATRICULA OFICIAL,DEL MUNICIPIO DE   SANTO DOMINGO</t>
  </si>
  <si>
    <t>COFINANCIAR LA ENTREGA DE RACIONES DENTRO DE LA EJECUCIÓN DEL PROGRAMA DE ALIMENTACIÓN ESCOLAR, ATRAVEZ DEL CUAL SE BRINDA COMPLEMENTO ALIMENTARIO A  LOS NIÑOS, NIÑAS, Y ADOLESCENTES DE LA MATRICULA OFICIAL,DEL MUNICIPIO DE   SEGOVIA</t>
  </si>
  <si>
    <t>COFINANCIAR LA ENTREGA DE RACIONES DENTRO DE LA EJECUCIÓN DEL PROGRAMA DE ALIMENTACIÓN ESCOLAR, ATRAVEZ DEL CUAL SE BRINDA COMPLEMENTO ALIMENTARIO A  LOS NIÑOS, NIÑAS, Y ADOLESCENTES DE LA MATRICULA OFICIAL,DEL MUNICIPIO DE   SONSON</t>
  </si>
  <si>
    <t>COFINANCIAR LA ENTREGA DE RACIONES DENTRO DE LA EJECUCIÓN DEL PROGRAMA DE ALIMENTACIÓN ESCOLAR, ATRAVEZ DEL CUAL SE BRINDA COMPLEMENTO ALIMENTARIO A  LOS NIÑOS, NIÑAS, Y ADOLESCENTES DE LA MATRICULA OFICIAL,DEL MUNICIPIO DE   SOPETRAN</t>
  </si>
  <si>
    <t>COFINANCIAR LA ENTREGA DE RACIONES DENTRO DE LA EJECUCIÓN DEL PROGRAMA DE ALIMENTACIÓN ESCOLAR, ATRAVEZ DEL CUAL SE BRINDA COMPLEMENTO ALIMENTARIO A  LOS NIÑOS, NIÑAS, Y ADOLESCENTES DE LA MATRICULA OFICIAL,DEL MUNICIPIO DE   TAMESIS</t>
  </si>
  <si>
    <t>COFINANCIAR LA ENTREGA DE RACIONES DENTRO DE LA EJECUCIÓN DEL PROGRAMA DE ALIMENTACIÓN ESCOLAR, ATRAVEZ DEL CUAL SE BRINDA COMPLEMENTO ALIMENTARIO A  LOS NIÑOS, NIÑAS, Y ADOLESCENTES DE LA MATRICULA OFICIAL,DEL MUNICIPIO DE   TARAZA</t>
  </si>
  <si>
    <t>COFINANCIAR LA ENTREGA DE RACIONES DENTRO DE LA EJECUCIÓN DEL PROGRAMA DE ALIMENTACIÓN ESCOLAR, ATRAVEZ DEL CUAL SE BRINDA COMPLEMENTO ALIMENTARIO A  LOS NIÑOS, NIÑAS, Y ADOLESCENTES DE LA MATRICULA OFICIAL,DEL MUNICIPIO DE    TARSO</t>
  </si>
  <si>
    <t xml:space="preserve">COFINANCIAR LA ENTREGA DE RACIONES DENTRO DE LA EJECUCIÓN DEL PROGRAMA DE ALIMENTACIÓN ESCOLAR, ATRAVEZ DEL CUAL SE BRINDA COMPLEMENTO ALIMENTARIO A  LOS NIÑOS, NIÑAS, Y ADOLESCENTES DE LA MATRICULA OFICIAL,DEL MUNICIPIO DE   TITIRIBI </t>
  </si>
  <si>
    <t>COFINANCIAR LA ENTREGA DE RACIONES DENTRO DE LA EJECUCIÓN DEL PROGRAMA DE ALIMENTACIÓN ESCOLAR, ATRAVEZ DEL CUAL SE BRINDA COMPLEMENTO ALIMENTARIO A  LOS NIÑOS, NIÑAS, Y ADOLESCENTES DE LA MATRICULA OFICIAL,DEL MUNICIPIO DE   TOLEDO</t>
  </si>
  <si>
    <t>COFINANCIAR LA ENTREGA DE RACIONES DENTRO DE LA EJECUCIÓN DEL PROGRAMA DE ALIMENTACIÓN ESCOLAR, ATRAVEZ DEL CUAL SE BRINDA COMPLEMENTO ALIMENTARIO A  LOS NIÑOS, NIÑAS, Y ADOLESCENTES DE LA MATRICULA OFICIAL,DEL MUNICIPIO DE   URAMITA</t>
  </si>
  <si>
    <t>COFINANCIAR LA ENTREGA DE RACIONES DENTRO DE LA EJECUCIÓN DEL PROGRAMA DE ALIMENTACIÓN ESCOLAR, ATRAVEZ DEL CUAL SE BRINDA COMPLEMENTO ALIMENTARIO A  LOS NIÑOS, NIÑAS, Y ADOLESCENTES DE LA MATRICULA OFICIAL,DEL MUNICIPIO DE   URRAO</t>
  </si>
  <si>
    <t>COFINANCIAR LA ENTREGA DE RACIONES DENTRO DE LA EJECUCIÓN DEL PROGRAMA DE ALIMENTACIÓN ESCOLAR, ATRAVEZ DEL CUAL SE BRINDA COMPLEMENTO ALIMENTARIO A  LOS NIÑOS, NIÑAS, Y ADOLESCENTES DE LA MATRICULA OFICIAL,DEL MUNICIPIO DE   VALDIVIA</t>
  </si>
  <si>
    <t>COFINANCIAR LA ENTREGA DE RACIONES DENTRO DE LA EJECUCIÓN DEL PROGRAMA DE ALIMENTACIÓN ESCOLAR, ATRAVEZ DEL CUAL SE BRINDA COMPLEMENTO ALIMENTARIO A  LOS NIÑOS, NIÑAS, Y ADOLESCENTES DE LA MATRICULA OFICIAL,DEL MUNICIPIO DE    VALPARAISO</t>
  </si>
  <si>
    <t>COFINANCIAR LA ENTREGA DE RACIONES DENTRO DE LA EJECUCIÓN DEL PROGRAMA DE ALIMENTACIÓN ESCOLAR, ATRAVEZ DEL CUAL SE BRINDA COMPLEMENTO ALIMENTARIO A  LOS NIÑOS, NIÑAS, Y ADOLESCENTES DE LA MATRICULA OFICIAL,DEL MUNICIPIO DE   VEGACHI</t>
  </si>
  <si>
    <t>COFINANCIAR LA ENTREGA DE RACIONES DENTRO DE LA EJECUCIÓN DEL PROGRAMA DE ALIMENTACIÓN ESCOLAR, ATRAVEZ DEL CUAL SE BRINDA COMPLEMENTO ALIMENTARIO A  LOS NIÑOS, NIÑAS, Y ADOLESCENTES DE LA MATRICULA OFICIAL,DEL MUNICIPIO DE   VENECIA</t>
  </si>
  <si>
    <t>COFINANCIAR LA ENTREGA DE RACIONES DENTRO DE LA EJECUCIÓN DEL PROGRAMA DE ALIMENTACIÓN ESCOLAR, ATRAVEZ DEL CUAL SE BRINDA COMPLEMENTO ALIMENTARIO A  LOS NIÑOS, NIÑAS, Y ADOLESCENTES DE LA MATRICULA OFICIAL,DEL MUNICIPIO DE   VIGIA DEL FUERTE</t>
  </si>
  <si>
    <t>COFINANCIAR LA ENTREGA DE RACIONES DENTRO DE LA EJECUCIÓN DEL PROGRAMA DE ALIMENTACIÓN ESCOLAR, ATRAVEZ DEL CUAL SE BRINDA COMPLEMENTO ALIMENTARIO A  LOS NIÑOS, NIÑAS, Y ADOLESCENTES DE LA MATRICULA OFICIAL,DEL MUNICIPIO DE    YALI</t>
  </si>
  <si>
    <t>COFINANCIAR LA ENTREGA DE RACIONES DENTRO DE LA EJECUCIÓN DEL PROGRAMA DE ALIMENTACIÓN ESCOLAR, ATRAVEZ DEL CUAL SE BRINDA COMPLEMENTO ALIMENTARIO A  LOS NIÑOS, NIÑAS, Y ADOLESCENTES DE LA MATRICULA OFICIAL,DEL MUNICIPIO DE    YARUMAL</t>
  </si>
  <si>
    <t>COFINANCIAR LA ENTREGA DE RACIONES DENTRO DE LA EJECUCIÓN DEL PROGRAMA DE ALIMENTACIÓN ESCOLAR, ATRAVEZ DEL CUAL SE BRINDA COMPLEMENTO ALIMENTARIO A  LOS NIÑOS, NIÑAS, Y ADOLESCENTES DE LA MATRICULA OFICIAL,DEL MUNICIPIO DE   YOLOMBO</t>
  </si>
  <si>
    <t>COFINANCIAR LA ENTREGA DE RACIONES DENTRO DE LA EJECUCIÓN DEL PROGRAMA DE ALIMENTACIÓN ESCOLAR, ATRAVEZ DEL CUAL SE BRINDA COMPLEMENTO ALIMENTARIO A  LOS NIÑOS, NIÑAS, Y ADOLESCENTES DE LA MATRICULA OFICIAL,DEL MUNICIPIO DE   YONDO</t>
  </si>
  <si>
    <t>COFINANCIAR LA ENTREGA DE RACIONES DENTRO DE LA EJECUCIÓN DEL PROGRAMA DE ALIMENTACIÓN ESCOLAR, ATRAVEZ DEL CUAL SE BRINDA COMPLEMENTO ALIMENTARIO A  LOS NIÑOS, NIÑAS, Y ADOLESCENTES DE LA MATRICULA OFICIAL,DEL MUNICIPIO DE    ZARAGOZA</t>
  </si>
  <si>
    <t>COFINANCIAR LA ENTREGA DE RACIONES DENTRO DE LA  EJECUCION DEL PROGRAMA DE ALIMENTACION ESCOLAR PAE ATRAVEZ DEL CUAL SE BRINDA ALMUERZO A LOS NIÑOS, NIÑAS Y ADOLESCENTES DE LA MATRICULA OFICIAL DEL MUNICIPIO DE AMALFI, COMO COMPONENTE DE LA ESTRATEGIA DE JORNADA UNICA.</t>
  </si>
  <si>
    <t>COFINANCIAR LA ENTREGA DE RACIONES DENTRO DE LA  EJECUCION DEL PROGRAMA DE ALIMENTACION ESCOLAR PAE ATRAVEZ DEL CUAL SE BRINDA ALMUERZO A LOS NIÑOS, NIÑAS Y ADOLESCENTES DE LA MATRICULA OFICIAL DEL MUNICIPIO DE  CIUDAD BOLIVAR, COMO COMPONENTE DE LA ESTRATEGIA DE JORNADA UNICA.</t>
  </si>
  <si>
    <t>COFINANCIAR LA ENTREGA DE RACIONES DENTRO DE LA  EJECUCION DEL PROGRAMA DE ALIMENTACION ESCOLAR PAE ATRAVEZ DEL CUAL SE BRINDA ALMUERZO A LOS NIÑOS, NIÑAS Y ADOLESCENTES DE LA MATRICULA OFICIAL DEL MUNICIPIO DE  GIRARDOTA, COMO COMPONENTE DE LA ESTRATEGIA DE JORNADA UNICA.</t>
  </si>
  <si>
    <t>COFINANCIAR LA ENTREGA DE RACIONES DENTRO DE LA  EJECUCION DEL PROGRAMA DE ALIMENTACION ESCOLAR PAE ATRAVEZ DEL CUAL SE BRINDA ALMUERZO A LOS NIÑOS, NIÑAS Y ADOLESCENTES DE LA MATRICULA OFICIAL DEL MUNICIPIO DE  GUATAPE, COMO COMPONENTE DE LA ESTRATEGIA DE JORNADA UNICA.</t>
  </si>
  <si>
    <t>COFINANCIAR LA ENTREGA DE RACIONES DENTRO DE LA  EJECUCION DEL PROGRAMA DE ALIMENTACION ESCOLAR PAE ATRAVEZ DEL CUAL SE BRINDA ALMUERZO A LOS NIÑOS, NIÑAS Y ADOLESCENTES DE LA MATRICULA OFICIAL DEL MUNICIPIO DE  SAN LUIS, COMO COMPONENTE DE LA ESTRATEGIA DE JORNADA UNICA.</t>
  </si>
  <si>
    <t>COFINANCIAR LA ENTREGA DE RACIONES DENTRO DE LA  EJECUCION DEL PROGRAMA DE ALIMENTACION ESCOLAR PAE ATRAVEZ DEL CUAL SE BRINDA ALMUERZO A LOS NIÑOS, NIÑAS Y ADOLESCENTES DE LA MATRICULA OFICIAL DEL MUNICIPIO DE  TAMESIS, COMO COMPONENTE DE LA ESTRATEGIA DE JORNADA UNICA.</t>
  </si>
  <si>
    <t>COFINANCIAR LA ENTREGA DE RACIONES DENTRO DE LA  EJECUCION DEL PROGRAMA DE ALIMENTACION ESCOLAR PAE ATRAVEZ DEL CUAL SE BRINDA ALMUERZO A LOS NIÑOS, NIÑAS Y ADOLESCENTES DE LA MATRICULA OFICIAL DEL MUNICIPIO DE  TARSO, COMO COMPONENTE DE LA ESTRATEGIA DE JORNADA UNICA.</t>
  </si>
  <si>
    <t>COFINANCIAR LA ENTREGA DE RACIONES DENTRO DE LA  EJECUCION DEL PROGRAMA DE ALIMENTACION ESCOLAR PAE ATRAVEZ DEL CUAL SE BRINDA ALMUERZO A LOS NIÑOS, NIÑAS Y ADOLESCENTES DE LA MATRICULA OFICIAL DEL MUNICIPIO DE  TITIRIBI, COMO COMPONENTE DE LA ESTRATEGIA DE JORNADA UNICA.</t>
  </si>
  <si>
    <t>COFINANCIAR LA ENTREGA DE RACIONES DENTRO DE LA  EJECUCION DEL PROGRAMA DE ALIMENTACION ESCOLAR PAE ATRAVEZ DEL CUAL SE BRINDA ALMUERZO A LOS NIÑOS, NIÑAS Y ADOLESCENTES DE LA MATRICULA OFICIAL DEL MUNICIPIO DE  URAMITA, COMO COMPONENTE DE LA ESTRATEGIA DE JORNADA UNICA.</t>
  </si>
  <si>
    <t>COFINANCIAR LA ENTREGA DE RACIONES DENTRO DE LA  EJECUCION DEL PROGRAMA DE ALIMENTACION ESCOLAR PAE ATRAVEZ DEL CUAL SE BRINDA ALMUERZO A LOS NIÑOS, NIÑAS Y ADOLESCENTES DE LA MATRICULA OFICIAL DEL MUNICIPIO DE  VIGIA DEL FUERTE, COMO COMPONENTE DE LA ESTRATEGIA DE JORNADA UNICA.</t>
  </si>
  <si>
    <t>COFINANCIAR LA ENTREGA DE RACIONES DENTRO DE LA  EJECUCION DEL PROGRAMA DE ALIMENTACION ESCOLAR PAE ATRAVEZ DEL CUAL SE BRINDA ALMUERZO A LOS NIÑOS, NIÑAS Y ADOLESCENTES DE LA MATRICULA OFICIAL DEL MUNICIPIO DE  YARUMAL, COMO COMPONENTE DE LA ESTRATEGIA DE JORNADA UNICA.</t>
  </si>
  <si>
    <t>PRESTAR EL SERVICIO DE ATENCIÓN PARA RECUPERACIÓN NUTRICIONAL, A LOS NIÑOS Y NIÑAS EN CONDICIÓN DE DESNUTRICIÓN Y A MADRES GESTANTES Y LACTANTES CON BAJO PESO EN EL MUNICIPIO DE VIGÍA DEL FUERTE</t>
  </si>
  <si>
    <t>PRESTAR EL SERVICIO DE ATENCIÓN PARA RECUPERACIÓN NUTRICIONAL, A LOS NIÑOS Y NIÑAS EN CONDICIÓN DE DESNUTRICIÓN Y A MADRES GESTANTES Y LACTANTES CON BAJO PESO EN EL MUNICIPIO DE  TARAZA</t>
  </si>
  <si>
    <t>PRESTAR EL SERVICIO DE ATENCIÓN PARA RECUPERACIÓN NUTRICIONAL, A LOS NIÑOS Y NIÑAS EN CONDICIÓN DE DESNUTRICIÓN Y A MADRES GESTANTES Y LACTANTES CON BAJO PESO EN EL MUNICIPIO DE  SEGOVIA</t>
  </si>
  <si>
    <t>Prestar el servicio de apoyo a Ia gestiôn a través del
acompanamiento a Ia supervision técnica, administrativa y
financiera de los convenios y contratos celebrados por Ia
Gerencia de Seguridad Alimentaria y Nutricional - MANA para
garantizar la prestación del Programa de Alimentación escolar.</t>
  </si>
  <si>
    <t>Prestar los servicios de asistencia técnica, profesiorial y de gestión del
 conocimiento para el fortalecimiento de los proyectos establecidos por Ia
Gerencia de Seguridad Alimentaria y Nutricional de Antioquia MANA</t>
  </si>
  <si>
    <t>Realización del III foro regional de cambio climático</t>
  </si>
  <si>
    <t xml:space="preserve">Gestionar proyectos para la implementación del Plan Departamental de Adaptación y Mitigación al cambio climático </t>
  </si>
  <si>
    <t>Cofinanciar la adquisición de predios de importancia estratégica para la protección de las fuentes hídricas que abastece acueductos.</t>
  </si>
  <si>
    <t>Implementar el esquema de pago por servicios ambientales BANCO2, para la conservación de ecosistemas estratégicos asociados al recurso Hídrico, en los municipios, bajo los parámetros establecidos en la Ordenanza Departamental N° 049 de 2016.</t>
  </si>
  <si>
    <t>Implementar el esquema de pago por servicios ambientales BANCO2, para la conservación de ecosistemas estratégicos asociados al recurso Hídrico, en el municipio de Abejorral, bajo los parámetros establecidos en la Ordenanza Departamental N° 049 de 2016.</t>
  </si>
  <si>
    <t>Implementar el esquema de pago por servicios ambientales BANCO2, para la conservación de ecosistemas estratégicos asociados al recurso Hídrico, en el municipio de Argelia, bajo los parámetros establecidos en la Ordenanza Departamental N° 049 de 2016.</t>
  </si>
  <si>
    <t>Implementar el esquema de pago por servicios ambientales BANCO2, para la conservación de ecosistemas estratégicos asociados al recurso Hídrico, en el municipio de Nariño, bajo los parámetros establecidos en la Ordenanza Departamental N° 049 de 2016.</t>
  </si>
  <si>
    <t>Implementar el esquema de pago por servicios ambientales BANCO2, para la conservación de ecosistemas estratégicos asociados al recurso Hídrico, en el municipio de Sonsón, bajo los parámetros establecidos en la Ordenanza Departamental N° 049 de 2016.</t>
  </si>
  <si>
    <t>Implementar el esquema de pago por servicios ambientales BANCO2, para la conservación de ecosistemas estratégicos asociados al recurso Hídrico, en el municipio de Alejandria , bajo los parámetros establecidos en la Ordenanza Departamental N° 049 de 2016.</t>
  </si>
  <si>
    <t>Implementar el esquema de pago por servicios ambientales BANCO2, para la conservación de ecosistemas estratégicos asociados al recurso Hídrico, en el municipio de Concepción, bajo los parámetros establecidos en la Ordenanza Departamental N° 049 de 2016.</t>
  </si>
  <si>
    <t>Implementar el esquema de pago por servicios ambientales BANCO2, para la conservación de ecosistemas estratégicos asociados al recurso Hídrico, en el municipio de San Roque, bajo los parámetros establecidos en la Ordenanza Departamental N° 049 de 2016.</t>
  </si>
  <si>
    <t>Implementar el esquema de pago por servicios ambientales BANCO2, para la conservación de ecosistemas estratégicos asociados al recurso Hídrico, en el municipio de Santo Domingo, bajo los parámetros establecidos en la Ordenanza Departamental N° 049 de 2016.</t>
  </si>
  <si>
    <t>Implementar el esquema de pago por servicios ambientales BANCO2, para la conservación de ecosistemas estratégicos asociados al recurso Hídrico, en el municipio de Cocorná, bajo los parámetros establecidos en la Ordenanza Departamental N° 049 de 2016.</t>
  </si>
  <si>
    <t>Implementar el esquema de pago por servicios ambientales BANCO2, para la conservación de ecosistemas estratégicos asociados al recurso Hídrico, en el municipio de San Francisco, bajo los parámetros establecidos en la Ordenanza Departamental N° 049 de 2016.</t>
  </si>
  <si>
    <t>Implementar el esquema de pago por servicios ambientales BANCO2, para la conservación de ecosistemas estratégicos asociados al recurso Hídrico, en el municipio de San Luis, bajo los parámetros establecidos en la Ordenanza Departamental N° 049 de 2016.</t>
  </si>
  <si>
    <t>Implementar el esquema de pago por servicios ambientales BANCO2, para la conservación de ecosistemas estratégicos asociados al recurso Hídrico, en el municipio de El Carmen de Viboral, bajo los parámetros establecidos en la Ordenanza Departamental N° 049 de 2016.</t>
  </si>
  <si>
    <t>Implementar el esquema de pago por servicios ambientales BANCO2, para la conservación de ecosistemas estratégicos asociados al recurso Hídrico, en el municipio de El Santuario , bajo los parámetros establecidos en la Ordenanza Departamental N° 049 de 2016.</t>
  </si>
  <si>
    <t>Implementar el esquema de pago por servicios ambientales BANCO2, para la conservación de ecosistemas estratégicos asociados al recurso Hídrico, en el municipio de Guarne, bajo los parámetros establecidos en la Ordenanza Departamental N° 049 de 2016.</t>
  </si>
  <si>
    <t>Implementar el esquema de pago por servicios ambientales BANCO2, para la conservación de ecosistemas estratégicos asociados al recurso Hídrico, en el municipio de La Unión , bajo los parámetros establecidos en la Ordenanza Departamental N° 049 de 2016.</t>
  </si>
  <si>
    <t>Implementar el esquema de pago por servicios ambientales BANCO2, para la conservación de ecosistemas estratégicos asociados al recurso Hídrico, en el municipio de San Vicente, bajo los parámetros establecidos en la Ordenanza Departamental N° 049 de 2016.</t>
  </si>
  <si>
    <t>Implementar el esquema de pago por servicios ambientales BANCO2, para la conservación de ecosistemas estratégicos asociados al recurso Hídrico, en el municipio de El Peñol, bajo los parámetros establecidos en la Ordenanza Departamental N° 049 de 2016.</t>
  </si>
  <si>
    <t>Implementar el esquema de pago por servicios ambientales BANCO2, para la conservación de ecosistemas estratégicos asociados al recurso Hídrico, en el municipio de Granada, bajo los parámetros establecidos en la Ordenanza Departamental N° 049 de 2016.</t>
  </si>
  <si>
    <t>Implementar el esquema de pago por servicios ambientales BANCO2, para la conservación de ecosistemas estratégicos asociados al recurso Hídrico, en el municipio de Guatape, bajo los parámetros establecidos en la Ordenanza Departamental N° 049 de 2016.</t>
  </si>
  <si>
    <t>Implementar el esquema de pago por servicios ambientales BANCO2, para la conservación de ecosistemas estratégicos asociados al recurso Hídrico, en el municipio de San Rafael, bajo los parámetros establecidos en la Ordenanza Departamental N° 049 de 2016.</t>
  </si>
  <si>
    <t>Implementar el esquema de pago por servicios ambientales BANCO2, para la conservación de ecosistemas estratégicos asociados al recurso Hídrico, en el municipio de San Carlos, bajo los parámetros establecidos en la Ordenanza Departamental N° 049 de 2016.</t>
  </si>
  <si>
    <t>Implementar el esquema de pago por servicios ambientales BANCO2, para la conservación de los ecosistemas estratégicos asociados al recurso Hídrico, en las reservas de los cañones Melcocho y Santo Domingo en los municipios de El Carmen de Viboral y Cocorná,  bajo los parámetros establecidos en la Ordenanza Departamental N° 049 de 2016.</t>
  </si>
  <si>
    <t>Implementar el esquema de pago por servicios ambientales BANCO2, para la conservación de ecosistemas estratégicos asociados al recurso Hídrico, en el municipio de Anori, bajo los parámetros establecidos en la Ordenanza Departamental N° 049 de 2016.</t>
  </si>
  <si>
    <t>Implementar el esquema de pago por servicios ambientales BANCO2, para la conservación de ecosistemas estratégicos asociados al recurso Hídrico, en el municipio de Angostura, bajo los parámetros establecidos en la Ordenanza Departamental N° 049 de 2016.</t>
  </si>
  <si>
    <t>Implementar el esquema de pago por servicios ambientales BANCO2, para la conservación de ecosistemas estratégicos asociados al recurso Hídrico, en el municipio de Andes, bajo los parámetros establecidos en la Ordenanza Departamental N° 049 de 2016.</t>
  </si>
  <si>
    <t>Implementar el esquema de pago por servicios ambientales BANCO2, para la conservación de ecosistemas estratégicos asociados al recurso Hídrico, en el municipio de Belmira, bajo los parámetros establecidos en la Ordenanza Departamental N° 049 de 2016.</t>
  </si>
  <si>
    <t>Implementar el esquema de pago por servicios ambientales BANCO2, para la conservación de ecosistemas estratégicos asociados al recurso Hídrico, en el municipio de Betulia, bajo los parámetros establecidos en la Ordenanza Departamental N° 049 de 2016.</t>
  </si>
  <si>
    <t>Implementar el esquema de pago por servicios ambientales BANCO2, para la conservación de ecosistemas estratégicos asociados al recurso Hídrico, en el municipio de Briceño, bajo los parámetros establecidos en la Ordenanza Departamental N° 049 de 2016.</t>
  </si>
  <si>
    <t>Implementar el esquema de pago por servicios ambientales BANCO2, para la conservación de ecosistemas estratégicos asociados al recurso Hídrico, en el municipio de Caracoli, bajo los parámetros establecidos en la Ordenanza Departamental N° 049 de 2016.</t>
  </si>
  <si>
    <t>Implementar el esquema de pago por servicios ambientales BANCO2, para la conservación de ecosistemas estratégicos asociados al recurso Hídrico, en el municipio de Ciudad Bolivar, bajo los parámetros establecidos en la Ordenanza Departamental N° 049 de 2016.</t>
  </si>
  <si>
    <t>Implementar el esquema de pago por servicios ambientales BANCO2, para la conservación de ecosistemas estratégicos asociados al recurso Hídrico, en el municipio de Donmatias, bajo los parámetros establecidos en la Ordenanza Departamental N° 049 de 2016.</t>
  </si>
  <si>
    <t>Implementar el esquema de pago por servicios ambientales BANCO2, para la conservación de ecosistemas estratégicos asociados al recurso Hídrico, en el municipio de Ebejico, bajo los parámetros establecidos en la Ordenanza Departamental N° 049 de 2016.</t>
  </si>
  <si>
    <t>Implementar el esquema de pago por servicios ambientales BANCO2, para la conservación de ecosistemas estratégicos asociados al recurso Hídrico, en el municipio de Gomez Plata, bajo los parámetros establecidos en la Ordenanza Departamental N° 049 de 2016.</t>
  </si>
  <si>
    <t>Implementar el esquema de pago por servicios ambientales BANCO2, para la conservación de ecosistemas estratégicos asociados al recurso Hídrico, en el municipio de Guadalupe, bajo los parámetros establecidos en la Ordenanza Departamental N° 049 de 2016.</t>
  </si>
  <si>
    <t>Implementar el esquema de pago por servicios ambientales BANCO2, para la conservación de ecosistemas estratégicos asociados al recurso Hídrico, en el municipio de ituango, bajo los parámetros establecidos en la Ordenanza Departamental N° 049 de 2016.</t>
  </si>
  <si>
    <t>Implementar el esquema de pago por servicios ambientales BANCO2, para la conservación de ecosistemas estratégicos asociados al recurso Hídrico, en el municipio de Jerico, bajo los parámetros establecidos en la Ordenanza Departamental N° 049 de 2016.</t>
  </si>
  <si>
    <t>Implementar el esquema de pago por servicios ambientales BANCO2, para la conservación de ecosistemas estratégicos asociados al recurso Hídrico, en el municipio de Liborina, bajo los parámetros establecidos en la Ordenanza Departamental N° 049 de 2016.</t>
  </si>
  <si>
    <t>Implementar el esquema de pago por servicios ambientales BANCO2, para la conservación de ecosistemas estratégicos asociados al recurso Hídrico, en el municipio de Remedios, bajo los parámetros establecidos en la Ordenanza Departamental N° 049 de 2016.</t>
  </si>
  <si>
    <t>Implementar el esquema de pago por servicios ambientales BANCO2, para la conservación de ecosistemas estratégicos asociados al recurso Hídrico, en el municipio de Sabanalarga, bajo los parámetros establecidos en la Ordenanza Departamental N° 049 de 2016.</t>
  </si>
  <si>
    <t>Implementar el esquema de pago por servicios ambientales BANCO2, para la conservación de ecosistemas estratégicos asociados al recurso Hídrico, en el municipio de San Jeronimo, bajo los parámetros establecidos en la Ordenanza Departamental N° 049 de 2016.</t>
  </si>
  <si>
    <t>Implementar el esquema de pago por servicios ambientales BANCO2, para la conservación de ecosistemas estratégicos asociados al recurso Hídrico, en el municipio de Santa Fe de Antioquia, bajo los parámetros establecidos en la Ordenanza Departamental N° 049 de 2016.</t>
  </si>
  <si>
    <t>Implementar el esquema de pago por servicios ambientales BANCO2, para la conservación de ecosistemas estratégicos asociados al recurso Hídrico, en el municipio de Taraza, bajo los parámetros establecidos en la Ordenanza Departamental N° 049 de 2016.</t>
  </si>
  <si>
    <t>Implementar el esquema de pago por servicios ambientales BANCO2, para la conservación de ecosistemas estratégicos asociados al recurso Hídrico, en el municipio de Vegachi, bajo los parámetros establecidos en la Ordenanza Departamental N° 049 de 2016.</t>
  </si>
  <si>
    <t>Implementar el esquema de pago por servicios ambientales BANCO2, para la conservación de ecosistemas estratégicos asociados al recurso Hídrico, en el municipio de Yolombo, bajo los parámetros establecidos en la Ordenanza Departamental N° 049 de 2016.</t>
  </si>
  <si>
    <t>Implementar el esquema de pago por servicios ambientales BANCO2, para la conservación de ecosistemas estratégicos asociados al recurso Hídrico, en el municipio de Yondo, bajo los parámetros establecidos en la Ordenanza Departamental N° 049 de 2016.</t>
  </si>
  <si>
    <t>Implementar el esquema de pago por servicios ambientales BANCO2, para la conservación de ecosistemas estratégicos asociados al recurso Hídrico, en el municipio de Cisneros, bajo los parámetros establecidos en la Ordenanza Departamental N° 049 de 2016.</t>
  </si>
  <si>
    <t>Implementar el esquema de pago por servicios ambientales BANCO2, para la conservación de ecosistemas estratégicos asociados al recurso Hídrico, en el municipio de SALGAR bajo los parámetros establecidos en la Ordenanza Departamental N° 049 de 2016.</t>
  </si>
  <si>
    <t>Implementar el esquema de pago por servicios ambientales BANCO2, para la conservación de ecosistemas estratégicos asociados al recurso Hídrico, en el municipio de JARDIN bajo los parámetros establecidos en la Ordenanza Departamental N° 049 de 2016.</t>
  </si>
  <si>
    <t>Implementar el esquema de pago por servicios ambientales BANCO2, para la conservación de ecosistemas estratégicos asociados al recurso Hídrico, en el municipio de Concordia, bajo los parámetros establecidos en la Ordenanza Departamental N° 049 de 2016.</t>
  </si>
  <si>
    <t>Implementar el esquema de pago por servicios ambientales BANCO2, para la conservación de ecosistemas estratégicos asociados al recurso Hídrico, en el municipio de Abriaqui, bajo los parámetros establecidos en la Ordenanza Departamental N° 049 de 2016.</t>
  </si>
  <si>
    <t>Implementar el esquema de pago por servicios ambientales BANCO2, para la conservación de ecosistemas estratégicos asociados al recurso Hídrico, en el municipio de Carepa, bajo los parámetros establecidos en la Ordenanza Departamental N° 049 de 2016.</t>
  </si>
  <si>
    <t>Implementar el esquema de pago por servicios ambientales BANCO2, para la conservación de ecosistemas estratégicos asociados al recurso Hídrico, en el municipio de Chigorodo, bajo los parámetros establecidos en la Ordenanza Departamental N° 049 de 2016.</t>
  </si>
  <si>
    <t>Implementar el esquema de pago por servicios ambientales BANCO2, para la conservación de ecosistemas estratégicos asociados al recurso Hídrico, en el municipio de Dabeiba, bajo los parámetros establecidos en la Ordenanza Departamental N° 049 de 2016.</t>
  </si>
  <si>
    <t>Implementar el esquema de pago por servicios ambientales BANCO2, para la conservación de ecosistemas estratégicos asociados al recurso Hídrico, en el municipio de Frontino, bajo los parámetros establecidos en la Ordenanza Departamental N° 049 de 2016.</t>
  </si>
  <si>
    <t>Implementar el esquema de pago por servicios ambientales BANCO2, para la conservación de ecosistemas estratégicos asociados al recurso Hídrico, en el municipio de Giraldo, bajo los parámetros establecidos en la Ordenanza Departamental N° 049 de 2016.</t>
  </si>
  <si>
    <t>Implementar el esquema de pago por servicios ambientales BANCO2, para la conservación de ecosistemas estratégicos asociados al recurso Hídrico, en el municipio de San Pedro de Uraba, bajo los parámetros establecidos en la Ordenanza Departamental N° 049 de 2016.</t>
  </si>
  <si>
    <t>Implementar el esquema de pago por servicios ambientales BANCO2, para la conservación de ecosistemas estratégicos asociados al recurso Hídrico, en el municipio de Cañasgordas bajo los parámetros establecidos en la Ordenanza Departamental N° 049 de 2016.</t>
  </si>
  <si>
    <t>Implementar el esquema de pago por servicios ambientales BANCO2, para la conservación de ecosistemas estratégicos asociados al recurso Hídrico, en el municipio de Uramita bajo los parámetros establecidos en la Ordenanza Departamental N° 049 de 2016.</t>
  </si>
  <si>
    <t>Implementar el esquema de pago por servicios ambientales BANCO2, para la conservación de ecosistemas estratégicos asociados al recurso Hídrico, en el municipio de Peque bajo los parámetros establecidos en la Ordenanza Departamental N° 049 de 2016.</t>
  </si>
  <si>
    <t>Implementar el esquema de pago por servicios ambientales BANCO2, para la conservación de ecosistemas estratégicos asociados al recurso Hídrico, en el municipio de Mutata bajo los parámetros establecidos en la Ordenanza Departamental N° 049 de 2016.</t>
  </si>
  <si>
    <t>Implementar el esquema de pago por servicios ambientales BANCO2, para la conservación de ecosistemas estratégicos asociados al recurso Hídrico, en el municipio de Urrao bajo los parámetros establecidos en la Ordenanza Departamental N° 049 de 2016.</t>
  </si>
  <si>
    <t>Implementar el esquema de pago por servicios ambientales BANCO2, para la conservación de ecosistemas estratégicos asociados al recurso Hídrico, en el municipio de Barbosa, bajo los parámetros establecidos en la Ordenanza Departamental N° 049 de 2016.</t>
  </si>
  <si>
    <t>Implementar el esquema de pago por servicios ambientales BANCO2, para la conservación de ecosistemas estratégicos asociados al recurso Hídrico, en el municipio de Envigado, bajo los parámetros establecidos en la Ordenanza Departamental N° 049 de 2016.</t>
  </si>
  <si>
    <t>Implementar el esquema de pago por servicios ambientales BANCO2, para la conservación de ecosistemas estratégicos asociados al recurso Hídrico, en el municipio de Girardota, bajo los parámetros establecidos en la Ordenanza Departamental N° 049 de 2016.</t>
  </si>
  <si>
    <t>Implementar el esquema de pago por servicios ambientales BANCO2, para la conservación de ecosistemas estratégicos asociados al recurso Hídrico, en el municipio de Itagui, bajo los parámetros establecidos en la Ordenanza Departamental N° 049 de 2016</t>
  </si>
  <si>
    <t>Implementar el esquema de pago por servicios ambientales BANCO2, para la conservación de ecosistemas estratégicos asociados al recurso hídrico, en el municipio de Sabaneta, bajo los parámetros establecidos en la Ordenanza Departamental N° 049 de 2016.</t>
  </si>
  <si>
    <t>Implementar acciones de control, vigilancia y administración de los predios públicos adquiridos en los municipios del Departamento de Antioquia para la protección de las fuentes de agua que abastecen acueductos.</t>
  </si>
  <si>
    <t>Implementación Proyectos educativos y de participación para la construcción de una
cultura ambiental sustentable en el departamento de Antioquia</t>
  </si>
  <si>
    <t>Suministro de bolsas plásticas oxi-biodegradables, como elemento de apoyo a la estrategia educativa del programa Basura Cero.</t>
  </si>
  <si>
    <t>Implementación de los Planes de Ordenación y Manejo de las Cuencas Hidrográficas (POMCA) de la jurisdicción de CORPOURABA.</t>
  </si>
  <si>
    <t>Cofinanciar la publicación de la actualización y monitoreo del estado del recurso hídrico en el Departamento de Antioquia.</t>
  </si>
  <si>
    <t>Elaboración de la Política Pública de Bienestar animal.</t>
  </si>
  <si>
    <t>Fortalecimiento de las mesas ambientales del Departamento de Antioquia.</t>
  </si>
  <si>
    <t>Implementación Plan de Acción del Comité Minero Ambiental.</t>
  </si>
  <si>
    <t>Fortalecer las instancias de participación y los procesos de Gestión Ambiental en el marco del Consejo Departamental Ambiental de Antioquia – CODEAM.</t>
  </si>
  <si>
    <t>Apoyo a proyectos de la comisión para la prevención, mitigación y control de incendios forestales en el departamento de Antioquia implementados</t>
  </si>
  <si>
    <t>Áreas de espacio público de protección ambiental recuperadas.</t>
  </si>
  <si>
    <t>Cofinanciar la restauración ecológica de áreas de ecosistemas estratégicos.</t>
  </si>
  <si>
    <t>Adquisición de Tiquetes Aéreos para la Gobernación de Antioquia</t>
  </si>
  <si>
    <t>Contratación de un servidor público en temporalidad  e incluye los  viáticos</t>
  </si>
  <si>
    <t>Contratación de un servidor público en temporalidad  y incluye los  viáticos</t>
  </si>
  <si>
    <t>Contratación de un servidor público en temporalidad y incluye los viáticos</t>
  </si>
  <si>
    <t>Contratación de dos practicantes de excelencia, para el segundo semestre</t>
  </si>
  <si>
    <t>Central de medios y Operador logístico</t>
  </si>
  <si>
    <t>Prestación de servicio de transporte terrestre automotor para apoyar la gestión de la Gobernación de Antioquia.</t>
  </si>
  <si>
    <t>Realizar la tercera fase de la estrategia de transversalización del enfoque de género en el departamento de Antioquia que garantice la intervención integral con énfasis psicosocial de las Mujeres en 124 municipios de Antioquia a través de la implementación de los programas
del plan de desarrollo: "Mujeres Pensando en Grande".</t>
  </si>
  <si>
    <t>Prestación de servicio de transporte terrestre automotor para apoyar la gestión de la Gobernación de Antioquia</t>
  </si>
  <si>
    <t>Designar estudiantes de universidades para la realizacion de practicaacademica. con el fin de brindar apoyo a la gestion del Departamento de Antioquia y sus regiones durante el segundo semestre 2017 y primer
semestre 2018</t>
  </si>
  <si>
    <t>Designar estudiantes de universidades para la realizacion de practicaacademica. con el fin de brindar apoyo a la gestion del Departamento de Antioquia y sus regiones durante el segundo semestre 2017 y primer</t>
  </si>
  <si>
    <t>DISEÑO Y REALIZACIÓN DE UN DIPLOMADO VIRTUAL EN GÉNERO Y EDUCACIÓN.</t>
  </si>
  <si>
    <t>EJECUTAR LA SEGUNDA FASE DEL ENTRENAMIENTO DEL CONCURSO DE MUJERES</t>
  </si>
  <si>
    <t>IMPLEMENTAR EL DECRETO DEPARTAMENTAL NO. D2017070003657 DE 2017 EL SELLO DE COMPROMISO SOCIAL CON LA MUJER EN EL DEPARTAMENTO DE ANTIOQUIA-EQUIPAZ.</t>
  </si>
  <si>
    <t>Realizar jornadas de subregionales para la atención integral a mujeres</t>
  </si>
  <si>
    <t>FORTALECER EL PROCESO DE  FORMACIÓN PARA EL EMPODERAMIENTO PERSONAL, SOCIAL Y POLÍTICO DE MUJERES QUE ASPIRAN A CARGOS DE ELEC</t>
  </si>
  <si>
    <t>Implementar del plan departamental para la incorporación del enfoque de genero de los PEI</t>
  </si>
  <si>
    <t>Fortalecer las organizaciones de mujeres en el marco del plan departamental para la promoción, formalizacion y fortalecimiento de las organizaciones de mujeres</t>
  </si>
  <si>
    <t>Dinamizar el proyecto productivo sostenible SIEMBRA para mujeres cabeza de familia en el Municipio de Necoclí del departamento de Antioquia.</t>
  </si>
  <si>
    <t>Dinamizar el proyecto productivo sostenible SIEMBRA para mujeres cabeza de familia en el Municipio de Turbo del departamento de Antioquia.</t>
  </si>
  <si>
    <t>Dinamizar el proyecto productivo sostenible SIEMBRA para mujeres cabeza de familia en el Municipio de Cerepa del departamento de Antioquia.</t>
  </si>
  <si>
    <t>Dinamizar el proyecto productivo sostenible SIEMBRA para mujeres cabeza de familia en el Municipio de Mutata del departamento de Antioquia.</t>
  </si>
  <si>
    <t>Dinamizar el proyecto productivo sostenible SIEMBRA para mujeres cabeza de familia en el Municipio de San José de la Montaña del departamento de Antioquia.</t>
  </si>
  <si>
    <t>Dinamizar el proyecto productivo sostenible SIEMBRA para mujeres cabeza de familia en el Municipio de Campamento del departamento de Antioquia.</t>
  </si>
  <si>
    <t>Dinamizar el proyecto productivo sostenible SIEMBRA para mujeres cabeza de familia en el Municipio de Puerto Triunfo del departamento de Antioquia.</t>
  </si>
  <si>
    <t>Dinamizar el proyecto productivo sostenible SIEMBRA para mujeres cabeza de familia en el Municipio de Vegachí del departamento de Antioquia.</t>
  </si>
  <si>
    <t>Dinamizar el proyecto productivo sostenible SIEMBRA para mujeres cabeza de familia en el Municipio de Yolombó del departamento de Antioquia.</t>
  </si>
  <si>
    <t>Dinamizar el proyecto productivo sostenible SIEMBRA para mujeres cabeza de familia en el Municipio de Urrao del departamento de Antioquia.</t>
  </si>
  <si>
    <t>Dinamizar el proyecto productivo sostenible SIEMBRA para mujeres cabeza de familia en el Municipio de Maceo del departamento de Antioquia.</t>
  </si>
  <si>
    <t>Dinamizar el proyecto productivo sostenible SIEMBRA para mujeres cabeza de familia en el Municipio de San Roque del departamento de Antioquia.</t>
  </si>
  <si>
    <t>Dinamizar el proyecto productivo sostenible SIEMBRA para mujeres cabeza de familia en el Municipio de El Bagre del departamento de Antioquia.</t>
  </si>
  <si>
    <t>Dinamizar el proyecto productivo sostenible SIEMBRA para mujeres cabeza de familia en el Municipio de Puerto Nare del departamento de Antioquia.</t>
  </si>
  <si>
    <t>Dinamizar el proyecto productivo sostenible SIEMBRA para mujeres cabeza de familia en el Municipio de San Pedro de uraba del departamento de Antioquia.</t>
  </si>
  <si>
    <t>Dinamizar el proyecto productivo de Reciclaje para mujeres cabeza de familia en el Municipio de San Roque del departamento de Antioquia.</t>
  </si>
  <si>
    <t>ACTULIZACION VIGENCIA FUTURA NO.600002323  ASIGNADA AL CONTRATO NO.4600007506 CUYO OBJETO ES: ADQUISICION DE TIQUETES AEREOS PARA LA
GOBERNACION DE ANTIOQUIA</t>
  </si>
  <si>
    <t>FORTALECIMIENTO DEL SISTEMA MODA MEDIANTE EL DESARROLLO DE ESTRATEGIAS
DE ACCESO A MERCADOS, EN EL MARCO DE COLOMBIAMODA 2018.</t>
  </si>
  <si>
    <t>Articular estrategias para la planeación participativa ciudadana a través del desarrollo de 1 convite ciudadano en la subregión del Bajo Cauca.*</t>
  </si>
  <si>
    <t>Articular estrategias para la planeación participativa ciudadana a través del desarrollo de tres (3) convites ciudadanos en la subregión del Norte.*</t>
  </si>
  <si>
    <t xml:space="preserve">Articular estrategias para la planeación participativa ciudadana a través del desarrollo de dos (2) convites ciudadanos en la subregión del Valle del Aburra.* </t>
  </si>
  <si>
    <t xml:space="preserve">Articular estrategias para la planeación participativa ciudadana a través del desarrollo de cuatro (4) convites ciudadanos en la subregión del Nordeste* </t>
  </si>
  <si>
    <t xml:space="preserve">Articular estrategias para la planeación participativa ciudadana a través del desarrollo de Tres (3) convites ciudadanos en la subregión del Magdalena Medio.* </t>
  </si>
  <si>
    <t xml:space="preserve">Articular estrategias para la planeación participativa ciudadana a través del desarrollo de dos (2) convites ciudadanos en la subregión del Occidente.* </t>
  </si>
  <si>
    <t>Articular estrategias para la planeación participativa ciudadana a través del desarrollo de dos (2) convites ciudadanos en la subregión  del Oriente *</t>
  </si>
  <si>
    <t>Articular estrategias para la planeación participativa ciudadana a través del desarrollo de tres (3)  convites ciudadanos en  la subregión  de Suroeste*</t>
  </si>
  <si>
    <t>Articular estrategias para la planeación participativa ciudadana a través del desarrollo de cuatro (4) convites ciudadanos en  la subregión del Uraba*</t>
  </si>
  <si>
    <t xml:space="preserve">Desarrollar procesos de gestión documental encaminados a la sostenibilidad de actividades realizadas en gestión de tramites e inspección, vigilancia y control </t>
  </si>
  <si>
    <t>Desarrollar cada una de las etapas y actividades que se requieren para la implementación, puesta en marcha  y ejecución  de la convocatoria   "IDEAS EN GRANDE" año 2018.</t>
  </si>
  <si>
    <t>Compra de tiquetes aéreos para el desplazamiento de los funcionarios en el territorio nacional.</t>
  </si>
  <si>
    <t>Realizar gestiones y acciones que permitan promover el acceso a los bienes y servicios de apoyo institucional como estrategia de inclusión social y dignificación de las condiciones de vida de los hogares rurales.</t>
  </si>
  <si>
    <t>Realizar acciones relacionadas con la dinamización e implementación del sistema departamental de participación ciudadana y control social en el territorio antioqueño</t>
  </si>
  <si>
    <t>Implementación -fortalecimeinto y acompañamiento, de las acciones para la inclusión social  de la población LGTBI, en todo el territorio antioqueño,</t>
  </si>
  <si>
    <t>Realizar todas las acciones necesarias para  reconocer y exaltar a los mejores líderes comunales destacados por su gestión y aporte al desarrollo de las comunidades antioqueñas, en el marco del acto de reconocimiento del GRAN COMUNAL DE ANTIOQUIA 2018.</t>
  </si>
  <si>
    <t xml:space="preserve">Realizar todas las acciones necesarias para  conmemorar los 60 años de la organización comunal de Antioquia </t>
  </si>
  <si>
    <t xml:space="preserve">Prestacion de servicios de soporte, mejoras y nuevos desarrollos que garanticen el optimo funcionamiento del sistema unificado de registro comunal-SURCO </t>
  </si>
  <si>
    <t xml:space="preserve">Fortalecimiento y fomento de la incidencia de las organizaciones comunales del departamento de Antioquia </t>
  </si>
  <si>
    <t>Diseño del modulo de IVC y Control Social en la plataforma de Gestión Transparente.</t>
  </si>
  <si>
    <t>Prestación de Servicios profesionales y de apoyo a la gestión para impulsar y desarrollar los programas estratégicos de la Secretaría de Participación Ciudadana y Desarrollo Social en el Departamento de Antioquia</t>
  </si>
  <si>
    <t xml:space="preserve">Articular acciones dirigidas a implementar estrategias que permitan la consolidación del Sistema Departamental de Participación y el Fortalecimiento de los organismos comunales y sociales en Antioquia. </t>
  </si>
  <si>
    <t xml:space="preserve">Practicantes de excelencia para la Secretaría de Participación Ciudadana y Desarrollo Social </t>
  </si>
  <si>
    <t xml:space="preserve">Renovación de licencias requeridas por la Secretaría Office 365, Mercurio (60 licencias) </t>
  </si>
  <si>
    <t xml:space="preserve">Desarrollo e implementación de acciones comunicativas y eventos para los diferentes proyectos de la secretaría </t>
  </si>
  <si>
    <t xml:space="preserve">Convocatoria de estimulos IDEAS EN GRANDE </t>
  </si>
  <si>
    <t>Designar estudiantes de las universidades publicas y privadas para realización de la práctica académica, con el fin de brindar apoyo a la gestión del Departamento de Antioquia y sus subregiones durante el primer semestre de 2018
(Compentencia: Desarrollo Organizacional)</t>
  </si>
  <si>
    <t>Designar estudiantes de las universidades publicas y privadas para realización de la práctica académica, con el fin de brindar apoyo a la gestión del Departamento de Antioquia y sus subregiones durante el segundo semestre de 2018
(Compentencia: Desarrollo Organizacional)</t>
  </si>
  <si>
    <t>Prestación de servicios de personal de apoyo Temporal 
(Compentencia: Desarrollo Organizacional)</t>
  </si>
  <si>
    <t>Promoción, creación, elaboración desarrollo y conceptualización de las campañas, estrategias y necesidades comunicacionales de la Gobernación de Antioquia 
(Competencia de la Oficina de Comunicaciones)</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</si>
  <si>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</si>
  <si>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“Adquisición y actualización de licencias de ARCGIS para los organismos de la Gobernación de Antioquia incluyendo soporte técnico, a través de acuerdo marco de precios” (competencia de la dirección de Informática)</t>
  </si>
  <si>
    <t>Renovación del plan anual de mantenimiento del software estadístico SPSS (competencia de la SSSA)</t>
  </si>
  <si>
    <t>“Administrar los recursos financieros para realizar la encuesta de calidad de vida de los habitantes del departamento de Antioquia”</t>
  </si>
  <si>
    <t>Adquisicion de equipos tecnológicos y materiales (bienes de característica técnicas uniformes) 
(Compentencia Subsecretaría Logística)</t>
  </si>
  <si>
    <t>Apoyo al fortalecimiento de los procesos de planificacion y gestion del desarrollo territorial y acompañamiento técnico en la articulación intersectorial de los Entes Territoriales del Departamento de Antioquia</t>
  </si>
  <si>
    <t>Designar estudiantes de las universidades publicas y privadas para realización de la práctica académica, con el fin de brindar apoyo a la gestión del Departamento de Antioquia y sus subregiones durante primer semestre del 2017
(Compentencia: Desarrollo Organizacional)</t>
  </si>
  <si>
    <t>Soporte Licencias ArcGis - Dirección  PEI 
(Competencia Dirección de informática)</t>
  </si>
  <si>
    <t>Prestación de servicios de personal de apoyo para el proceso de revisión y ajuste de los Esquemas de Ordenamiento Territorial</t>
  </si>
  <si>
    <t>Designar estudiantes de las universidades publicas y privadas para realización de la práctica académica, con el fin de brindar apoyo a la gestión del Departamento de Antioquia y sus subregiones durante segundo semestre del 2017
(Compentencia: Desarrollo Organizacional)</t>
  </si>
  <si>
    <t>"Formular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t>
  </si>
  <si>
    <t>Designar estudiantes de las universidades publicas y privadas para realización de la práctica académica, con el fin de brindar apoyo a la gestión del Departamento de Antioquia y sus subregiones durante el primer semestre de 2018 
(Compentencia: Desarrollo Organizacional)</t>
  </si>
  <si>
    <t>Administrar los recursos financieros para generar en el departamento administrativo de planeación el centro de pensamiento de planificación territorial.</t>
  </si>
  <si>
    <t>Fortalecimiento Fiscal y financiero de los municipios, mediante el acompañamiento a las entidades territoriales que se encuentran en estado de riesgo de incumplimiento de Ley 617, para fortalecer su gestión y generar el impacto positivo de la hacienda pública municipal.</t>
  </si>
  <si>
    <t>Prestación de servicio de transporte terrestre automotor para apoyar la gestión de las dependencias del Departamento Administrativo de Planeación (Subsecretaria Logistica)</t>
  </si>
  <si>
    <t>Renovar el servicio de licencia Makaia para elfuncionamiento de la plataforma gestión de recursos Antioquia del Departamento Administrativo de Planeación</t>
  </si>
  <si>
    <t>Adquisición de tiquetes áereos para la Gobernación de Antioquia 
(Compentencia Subsecretaría Logística)</t>
  </si>
  <si>
    <t>Creación y puesta en marcha Observatorio Económico Fiscal y Financiero</t>
  </si>
  <si>
    <t>Apoyar la gestión del Departamento Administrativo de Planeación para el acompañamiento a los municipios en la gestión del desarrollo territorial, mediante la actualización y formulación de perfiles susceptibles de cooperación nacional e internacional y agenda de negocios</t>
  </si>
  <si>
    <t xml:space="preserve">Acta de ejecución n°2: prestación de servicios para la conectividad, soporte y gestión de la infraestructura tecnológica del sistema catastral de Antioquia”
</t>
  </si>
  <si>
    <t>Adquisicion de prendas institucionales
(Compentencia: Comunicaciones</t>
  </si>
  <si>
    <t>Soporte Licencias ArcGis - (desktop y server) Dirección  Catastro 
(Competencia Dirección de informática)</t>
  </si>
  <si>
    <t xml:space="preserve">prestación de servicios para la conectividad, soporte, mantenimiento y gestión de la infraestructura tecnológica del sistema catastral de Antioquia.
</t>
  </si>
  <si>
    <t>Renovar el servicio de software Updates license &amp; support para los productos Oracle que posee el Departamento de Administrativo De Planeación</t>
  </si>
  <si>
    <t>Apoyar la gestión de la direccion de sistemas de informacion y catastro (conservacion, actualizacion y sistema geografico catastral)</t>
  </si>
  <si>
    <t>Formación y la capacitación de los Alcaldes, Concejales y Líderes Comunitarios en Plan de Ordenamiento Territorial</t>
  </si>
  <si>
    <t>Formación y la capacitación de los Alcaldes, Concejales y Líderes Comunitarios en formulación y evaluación de proyectos</t>
  </si>
  <si>
    <t>Adquisición de equipamiento Gerencia de Municipios</t>
  </si>
  <si>
    <t>Dotación  camisas y distintivos para los empleados publicos que realizan actividades en los municipios del Departamento de Antioquia</t>
  </si>
  <si>
    <t>Diseno, creacion, promocion y estrategias comunicacionales para las actividades a desarrollar por la Gerencia de Municipios en el Departamento de Antioquia.</t>
  </si>
  <si>
    <t>Prestación de servicios de personal de apoyo Temporal de Ingenieria
(Compentencia: Desarrollo Organizacional)</t>
  </si>
  <si>
    <t>Prestación de servicios de personal de apoyo Temporal - Técnico grado 2
(Compentencia: Desarrollo Organizacional)</t>
  </si>
  <si>
    <t>Servicios para la Administración, Operación del Centro de Servicios de Informática, y Servicios de Hosting, para el apoyo tecnológico a la plataforma informática utilizada en la Administración Departamental, en 2018
(Competencia Dirección de informática)</t>
  </si>
  <si>
    <t>Prestación de servicios de personal de apoyo Temporal -Técnico grado 1
 (Compentencia: Desarrollo Organizacional)</t>
  </si>
  <si>
    <t>Fortalecimiento a los servidores de la Gobernación de Antioquia y de los municipios del Departamento en formulación de proyectos y MGA a servidores municipales y departamentales, SUIFP entre otros (Capacitación y asesoría administraciones)</t>
  </si>
  <si>
    <t>Diseño y ejecución de un diplomado en formulación y seguimiento de proyectos y MGA a servidores departamentales, SUIFP entre otros (Capacitación y asesoría administraciones)</t>
  </si>
  <si>
    <t>Implementación del plan de acción de la gestión para resultados en la Gobernación de Antioquia</t>
  </si>
  <si>
    <t>SERVICIO DE ARRENDAMIENTO DEL INMUEBLE QUE SERVIRÁ COMO SEDE PRINCIPAL DEL PROGRAMA INSTITUCIONAL "BANCO DE LA GENTE"</t>
  </si>
  <si>
    <t>DESARROLLO Y PUESTA EN MARCHA Y ADMINISTRACIÓN DEL PORTAL WEB "BANCO DE LA GENTE" informatica</t>
  </si>
  <si>
    <t>ADQUISICION E IMPLEMENTACIÓN DEL SISTEMA DIGITURNOS (CDP PARA INFORMATICA) informatica</t>
  </si>
  <si>
    <t>FERIAS Y EVENTOS PROMOCIÓN BANCO DE LA GENTE EN VARIOS MUNICIPIOS CDP COMUNICACIONES</t>
  </si>
  <si>
    <t>SERVICIOS DE PUBLICIDAD Y COMUNICACIONES BANCO DE LA GENTE comunicaciones</t>
  </si>
  <si>
    <t xml:space="preserve">DOS TEMPORALIDADES (TECNICO Y P.U) </t>
  </si>
  <si>
    <t>ACOMETIDA DE LA FIBRA OPTICA LAND TO LAND DESDE EL DAD A LA SEDE DEL BANCO DE LA GENTE. Informatica</t>
  </si>
  <si>
    <t xml:space="preserve"> “Desarrollar el modelo de gestión y las actividades para impulsar la
cooperación internacional, la inversión extranjera y la promoción del departamento de
Antioquia. </t>
  </si>
  <si>
    <t>Generar capacidades institucionales en 124 municipios de Antioquia para la gestión de la cooperación, la inversión y el desarrollo económico regional.</t>
  </si>
  <si>
    <t>Estrategia de fomento, visibilización y gestión a la inversión turística a nivel  nacional e internacional de las subregiones de Antioquia.</t>
  </si>
  <si>
    <t>Fortalecimiento de la productividad y competitividad del sector cafetero en el Departamento de Antioquia.</t>
  </si>
  <si>
    <t xml:space="preserve"> CONSOLIDAR 120 GRUPOS DE INVESTIGACIÓN ESCOLAR BAJO LA METODOLOGÍA DEL PROGRAMA ONDAS DE COLCIENCIAS EN EL DEPARTAMENTO DE ANTIOQUIA GENERANDO ESPACIOS DE APROPIACIÓN SOCIAL DEL CONOCIMIENTO EN CIENCIA, TECNOLOGÍA E INNOVACIÓN EN LA EDUCACIÓN BÁSICA Y MEDIA. </t>
  </si>
  <si>
    <t>Concurso Innovantioquia 
Convocar, validar requisitos, clasificar, evaluar y seleccionar a ganadores y premiar propuestas de innovación, presentadas por la comunidad del Departamento</t>
  </si>
  <si>
    <t xml:space="preserve">
Identificar retos y soluciones a necesidades de las subregiones plantadas desde los CUEE, validar , clasificar y premiar las soluciones ganadoras. Proyecto de I+D+I </t>
  </si>
  <si>
    <t xml:space="preserve">Fortalecer el sistema departamental de CTeI mediante la generación de capacidades de los agentes, consolidando 8 comité universidad empresa, estado CUEE en las subregiones del Departamento, a través de la generación de acuerdos y lineamientos estrategicos.Proyecto.  Comité Universidad, Empresa, Estado CUEE </t>
  </si>
  <si>
    <t>Apoyo e implemantación del programa Mipyme Digital en el territorio antioqueño</t>
  </si>
  <si>
    <t>Implementación de un metaportal para el  fortalecimiento de empresas TIC</t>
  </si>
  <si>
    <t>Implementación de una Plataforma tecnologica para acercar oferta y demanda de redes empresariales en el Departamento de Antioquia</t>
  </si>
  <si>
    <t xml:space="preserve">Fortalecimiento de las Redes empresariales mediadas por TIC </t>
  </si>
  <si>
    <t>Fortalecimiento del sistema moda  mediante el desarrollo de estrategias de acceso a mercados, en el marco de Colombiamoda 2018.</t>
  </si>
  <si>
    <t>Fortalecer la actividad artesanal en antioquia, mediente el desarrollo de estrategias de acceso a mercados.</t>
  </si>
  <si>
    <t>Diseño e implementación de una metodologia de medición del indice departamental de competitividad por subregión.</t>
  </si>
  <si>
    <t>Fomento al emprendimiento y fortalecimiento empresarial.</t>
  </si>
  <si>
    <t>Fomento y fortalecimiento del sector social y solidario</t>
  </si>
  <si>
    <t>Capacitación a actores locales en metodologias de políticas de trabajo decente en el Departamento de Antioquia.</t>
  </si>
  <si>
    <t>Arrendar inmueble que servirá como sede de trabajo para los funcionarios de la Dirección de Factores de Riesgo de la Secretaria Seccional de Salud y Protección Social de Antioquia en el municipio Turbo</t>
  </si>
  <si>
    <t>Arrendar inmueble que servirá como sede de trabajo para los funcionarios de la Dirección de Factores de Riesgo de la Secretaria Seccional de Salud y Protección Social de Antioquia en diferentes municipios categorias 4, 5 y 6 (Turbo)</t>
  </si>
  <si>
    <t>Arrendar inmueble que servirá como sede de trabajo para los funcionarios de la Dirección de Factores de Riesgo de la Secretaria Seccional de Salud y Protección Social de Antioquia en diferentes municipios categorias 4, 5 y 6 (Tarso)</t>
  </si>
  <si>
    <t>Arrendar inmueble que servirá como sede de trabajo para los funcionarios de la Dirección de Factores de Riesgo de la Secretaria Seccional de Salud y Protección Social de Antioquia en diferentes municipios categorias 4, 5 y 6 (Pueblorico)</t>
  </si>
  <si>
    <t>Arrendar inmueble que servirá como sede de trabajo para los funcionarios de la Dirección de Factores de Riesgo de la Secretaria Seccional de Salud y Protección Social de Antioquia en diferentes municipios categorias 4, 5 y 6 (Zaragoza)</t>
  </si>
  <si>
    <t>Arrendar inmueble que servirá como sede de trabajo para los funcionarios de la Dirección de Factores de Riesgo de la Secretaria Seccional de Salud y Protección Social de Antioquia en diferentes municipios categorias 4, 5 y 6 (Yarumal)</t>
  </si>
  <si>
    <t>Arrendar inmueble que servirá como sede de trabajo para los funcionarios de la Dirección de Factores de Riesgo de la Secretaria Seccional de Salud y Protección Social de Antioquia en diferentes municipios categorias 4, 5 y 6 (Ándes)</t>
  </si>
  <si>
    <t>Uniformes - Uniformes corporativos (compentencia oficina de comunicaciones)</t>
  </si>
  <si>
    <t>Toma y análisis de muestras de aguas de lastre de los municipios de Turbo, Caucasia y Puerto Berrio</t>
  </si>
  <si>
    <t>Contratar estudio o adquirir equipo para  análisis de calidad de aire y ruido, para evaluar los efectos en salud.</t>
  </si>
  <si>
    <t>Actividades de vigilancia por sustancias químicas en el municipio de Zaragoza- mercurio</t>
  </si>
  <si>
    <t>Actividades de vigilancia por sustancias químicas en el municipio de Zaragoza - plaguicidas</t>
  </si>
  <si>
    <t>Realizar el mantenimiento preventivo y reparación de los microscopios de la Red de Microscopia de Antioquia y estereoscopios de entomología</t>
  </si>
  <si>
    <t>Realizar la investigacion cientifica del riesgo de las enfermedades transmitidas por vectores y ejecutar las medidas de intervencion para la prevención y control de los mismos en el departamento de Antioquia</t>
  </si>
  <si>
    <t>Investigacion efectividad metodos de control  Aedes Aegypti</t>
  </si>
  <si>
    <t>Apoyar la Inspección y Vigilancia de la Gestión Interna de Residuos Hospitalarios en establecimientos prestadores de servicios de salud y otras actividades  y la vigilancia de la calidad de agua de conusmo humano del Departamento en los municipios categorías 4, 5 y 6</t>
  </si>
  <si>
    <t>Recolectar, transportar y tratar por incineración, estabilización y/o desnaturalización residuos peligrosos producto de actividades de la SSSA</t>
  </si>
  <si>
    <t>Suministrar los insumos necesarios para realizar jornadas de vacunación antirrábica de caninos y felinos en el departamento de Antioquia</t>
  </si>
  <si>
    <t>Contratar un Operador de la Unidad Móvil Quirúrgica Veterinaria (Animóvil), para ejecutar  el programa de control natal en la población canina y felina de los municipios del Departamento de Antioquia</t>
  </si>
  <si>
    <t>Realizar los análisis de laboratorio para el diagnóstico de la rabia en cerebros caninos, felinos y quirópteros tomados en el Departamento de Antioquia, y realizar pruebas especiales de laboratorio para otros eventos zoonóticos</t>
  </si>
  <si>
    <t xml:space="preserve">Adquisición de Medicamentos Monopolio del Estado </t>
  </si>
  <si>
    <t>Prestar servicios de transporte de Medicamentos Monopolio del Estado desde el Fondo Nacional de Estupefacientes Ubicado en Bogotá hasta el Fondo Rotatorio de Estupefacientes del departamento de Antioquia ubicado en Medellín.</t>
  </si>
  <si>
    <t>Prestar el servicio de análisis de laboratorio por medio de ensayos fisicoquímicos, microbiológicos a diferentes productos farmacéuticos para acciones de inspección, vigilancia y control.</t>
  </si>
  <si>
    <t>Elaborar y entregar carnets para los operadores de equipos de rayos X inscritos en la Secretaría Seccional de Salud y Protección Social de Antioquia</t>
  </si>
  <si>
    <t>Contratar la realización del control de calidad de equipos de rayos x y los niveles orientativos en las practicas radiologicas</t>
  </si>
  <si>
    <t>Prestar el servicio de análisis microbiológico y fisicoquímico en aguas de consumo humano y uso recreativo y a diferentes sustancias de interés sanitario que comprometen la salud pública, de los Municipios de las subregiones de Norte, Nordeste, Magdalena Medio, Bajo Cauca, Uraba, Oriente, Suroeste, Occidente y Valle de Aburra del Departamento de Antioquia.</t>
  </si>
  <si>
    <t>Asesorar y certificar n en operación, mantenimiento de piscinas y estructuras similares a los referentes de aguas en antioquia y realizar la socialización de las guías para la elaboración del certificado de cumplimento de las normas de seguridad por parte de las dependencias que definan los 125 municipios del Departamento de Antioquia</t>
  </si>
  <si>
    <t>Adquirir reactivos y accesorios para la determinacion de caracteristicas fisicoquimicas en aguas de consumo humano y uso recreativo</t>
  </si>
  <si>
    <t>Adquirir reactivos Colilert, Pseudolert, insumos y mantenimiento del equipo del Laboratorio Departamental de Salud Pública</t>
  </si>
  <si>
    <t>Compra de insumos para el programa de muestreo de alimentos y luminometros.</t>
  </si>
  <si>
    <t>Calibracion de equipos luminometros</t>
  </si>
  <si>
    <t xml:space="preserve">Crear, diseñar, producir, emitir y publicar material audiovisual y escrito para las campañas de información, educación y comunicación de la Secretaría de Salud y Protección Social de Antioquia. </t>
  </si>
  <si>
    <t>Prestación de servicios de transporte terrestre automotor para apoyar la gestión de las dependencias  de la Gobernación - Secretaría Seccional de Salud y Protección Social</t>
  </si>
  <si>
    <t>Disponer de espacios y de la operación logística para la realización de eventos académicos (responsabilidad de la oficina de comunicaciones)</t>
  </si>
  <si>
    <t>Designar estudiantes de las universidades públicas para la realización de la p´ractica academica con el fin de brindar apoyo a la gestión del departamento de Antioquia y sus regiones durante el primer semestre del 2018</t>
  </si>
  <si>
    <t>Prestar los servicios de  HOSTING dedicado y/o virtualizado, Web Master para alojar y publicar información;  y conectividad LAN TO LAN  para las dependencias externas de la Secretaria Seccional de Salud y Protección Social de Antioquia, el  Centro Regional de pronósticos y Alertas (CRPA) del DAPARD - Departamento Administrativo del Sistema de Prevención, Atención y Recuperación de Desastres con el Centro Administrativo Departamental, y suministrar los  servicios de internet e internet móvil.</t>
  </si>
  <si>
    <t>Realizar el mantenimiento, soporte y actualización de los módulos de nómina SX Advanced y el sistema de administración de muestras del Laboratorio Departamental de Salud Pública.</t>
  </si>
  <si>
    <t>Prestar el servicio de acceso a Internet de alta velocidad y/o inalámbrico para las   Direcciones Locales de Salud,  Empresas Sociales del Estado de los 125 municipios del Departamento de Antioquia, funcionarios de la Secretaria de Salud que laboran en los municipios, y dependencias de la Secretaría Seccional de Salud y Protección Social de Antioquia.</t>
  </si>
  <si>
    <t>Prestar Servicios de Salud de mediana y alta complejidad, dirigidos a la población pobre no cubierta con subsidios a la demanda del Departamento de Antioquia, incluye las atenciones de pacientes de los programas de VIH_SIDA y Tuberculosis y medicamentos. ESE Hospital La María.</t>
  </si>
  <si>
    <t>Prestación de Servicios de Salud de mediana y alta complejidad y servicios autorizados por la Secretaría Seccional de Salud y Protección Social de Antioquia, dirigidos a la población pobre no cubierta con subsidios a la demanda del Departamento de Antioquia - ESE Hospital Manuel Uribe Angel de Envigado.</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</si>
  <si>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Vicente de Paul de Caldas.</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</si>
  <si>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</si>
  <si>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</si>
  <si>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</si>
  <si>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Prestación de servicios de salud de baja y mediana  complejidad para la  población pobre no cubierta con subsidios a la demanda residente en el municipio de Puerto Berrío.</t>
  </si>
  <si>
    <t>Prestación de servicios de salud de baja complejidad o de primer nivel de atención para la  población pobre no cubierta con subsidios a la demanda residente en el municipio de Zaragoza</t>
  </si>
  <si>
    <t xml:space="preserve">Garantizar la prestación de los servicios de atención psiquiátrica integral y asistencia social a las personas que sean declaradas jurídicamente inimputables por trastorno mental o inmadurez psicológica. </t>
  </si>
  <si>
    <t>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</si>
  <si>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</si>
  <si>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 xml:space="preserve">Realizar la auditoría  de cobros y recobros a la facturación radicada en la SSSA por servicios y tecnologías no cubiertos por el plan de beneficios, para los afiliados al Régimen Subsidiado del Departamento de Antioquia </t>
  </si>
  <si>
    <t xml:space="preserve">Prestar el servicio de transporte terrestre automotor para apoyar la gestión de la Direccion de atención a las personas- . Secretaría Seccional de Salud y Protección Social </t>
  </si>
  <si>
    <t>Prestar el servicio de apoyo logístico para realizar la asesoría, asistencia técnica e inspección y vigilancia  en la  normatividad que regula el sistema General de Seguridad Social en Salud a los Actores del Sistema en los municipios del Departamento de Antioquia.”</t>
  </si>
  <si>
    <t>Suministro de planta eléctrica de  emergencia y conexiones para las dependencias del Hangar 71.</t>
  </si>
  <si>
    <t>Mantenimiento preventivo y correctivo con suministro de repuestos de las unidades del sistema ininterrumpido de potencia (UPS) instalados en el Centro Administrativo Departamental CAD y sedes externas.</t>
  </si>
  <si>
    <t>Modernización del sistema de aire acondicionado del CRUE Departamental y mantenimiento a otros equipos de aire acondicionado del hangar 71</t>
  </si>
  <si>
    <t>Prestación de servicios de operador de telefonía celular para la Gobernación de Antioquia</t>
  </si>
  <si>
    <t>Proveer medicamentos, antídotos e insumos medico quirúrgicos al Centro de Reservas en Salud del Centro Regulador de Urgencias, Emergencias y Desastres –CRUE- del Departamento de Antioquia, para el apoyo a la atención de urgencias, emergencias y desastres.</t>
  </si>
  <si>
    <t>Suministro de dantrolene para la atención de hipertermia maligna en el Departamento de Antioquia</t>
  </si>
  <si>
    <t>Prestación de servicios de asesoría especializada en farmacología y toxicología a los actores del Sistema General de Seguridad Social en Salud y al Centro Regulador de Urgencias, Emergencias y Desastres –CRUE- del Departamento de Antioquia.</t>
  </si>
  <si>
    <t>Prestar el servicio de apoyo logístico para realizar asesorías y actividades orientadas a mejorar la capacidad de respuesta institucional en salud ante emergencias y desastres.</t>
  </si>
  <si>
    <t>Adquisición e instalación de diademas telefónicas con sus respectivos adaptadores modular y de corriente, para el Centro Regulador de Urgencias, Emergencias y Desastres -CRUE- del Departamento de Antioquia-Secretaría Seccional de Salud y Protección Social.</t>
  </si>
  <si>
    <t>Adquisición de kits educativos para la promoción de la donación de sangre</t>
  </si>
  <si>
    <t xml:space="preserve">Adquisición de equipos audiovisuales y accesorios para la sala de crisis del Centro Regulador de Urgencias, Emergencias -CRUE- </t>
  </si>
  <si>
    <t>Alquiler de infraestructura para el sistema de radiocomunicaciones de la Gobernación de Antioquia</t>
  </si>
  <si>
    <t>Proveer al CRUE Departamental,  medicamentos, insumos médico-quirúrgicos, antídotos, equipos y demás elementos que apoyen a la red de prestadores de servicios de salud para la atención oportuna de la población antioqueña afectada por situaciones de urgencia, emergencia o desastre.</t>
  </si>
  <si>
    <t>Designar estudiantes de las universades públicas o privadas para la realización de la práctica académica, con el fin de brindar apoyo a la gestión del Departamento de Antioquia y sus subregiones durante el segundo semestre de 2018</t>
  </si>
  <si>
    <t>Prestar el servicio de asesoría, asistencia técnica y apoyo a la gestión a la secretaría seccional de salud y protección social de Antioquia en las acciones planteadas en el plan territorial de salud en el marco del plan decenal de salud pública en el Departamento (CRUE y Servicios de atención en salud)</t>
  </si>
  <si>
    <t xml:space="preserve">Apoyar a la promoción de los estilos de vida saludables - actividad física </t>
  </si>
  <si>
    <t>Apoyar a la Secretaría Seccional de Salud y Protección Social de Antioquia en las actividades de vigilancia, prevención y promoción de tumores malignos priorizados en salud pública; para prevenir y mitigar el cáncer en la población infantil y mujeres con cáncer de mama y cérvix</t>
  </si>
  <si>
    <t>Apoyar a los municipios del Departamento de Antioquia con acciones de asesoría y asistencia técnica, en promoción de la salud mental y prevención del consumo de sustancias psicoactivas, en el marco de las acciones de la Política nacional de reducción del consumo de sustancias psicoactivas y su impacto.</t>
  </si>
  <si>
    <t>Apoyar la Asesoria y Asistencia Tecnica en lo previsto en la dimensión Convivencia y Salud Mental: diferentes violencias, Trastornos Mentales.</t>
  </si>
  <si>
    <t>Adquirir insumos generales para el funcionamiento del Laboratorio Departamental de Salud Pública de Antioquia</t>
  </si>
  <si>
    <t>Suministrar servicios de Mantenimiento de Equipos de Laboratorio</t>
  </si>
  <si>
    <t>Arrendar el bien inmueble para el funcionamiento del Laboratorio Departamental de Salud Pública de Antioquia.</t>
  </si>
  <si>
    <t>Suministrar reactivos de laboratorio para realización de pruebas relacionada con la vigilancia en salud pública y el control de calidad de enfermedad similar a la influenza (ESI) e infección respiratoria aguda (IRAG) y vigilancia y control de calidad del virus chikungunya, exámenes de interés en salud pública en atención a las personas, como apoyo a la Vigilancia en Salud Pública, adquirir reactivos para sífilis, leptospirosis, dengue y reactivos para realizar control de calidad interno en las areas del Laboratorio Departamental.</t>
  </si>
  <si>
    <t>Asesoria externa de Grupo de consultoria en Calidad para el sistema de gestion del Laboratorio Departamental</t>
  </si>
  <si>
    <t>Adquirir insumos para el área de microbiologia clinica, insumos de biología molecular para las áreas del Laboratorio Departamental y Adquisición de cepas ATCC</t>
  </si>
  <si>
    <t>Sistema de monitoreo inteligente de temperaturas del Laboratorio Departamental</t>
  </si>
  <si>
    <t>Transporte y envio de muestras biologicas al Instituto Nacional de Salud</t>
  </si>
  <si>
    <t>Capacitacion en sustancias peligrosas, capacitación en validación de métodos análiticos y capacitación en metodología para el personal del Laboratorio Departamental</t>
  </si>
  <si>
    <t>Realizar mantenimiento correctivo y/o correctivo de los equipos Vidas Blue, Tempo y dos (2) equipos Vitek del LDSP de Antioquia</t>
  </si>
  <si>
    <t>Mantenimiento equipo absorción atomica y de Crioscopio</t>
  </si>
  <si>
    <t>Brindar Atención psicosocial a población víctima del conflicito armado</t>
  </si>
  <si>
    <t>Apoyar la gestión de vigilancia en Salud Pública, Asesoría, Asistencia Técnica, de la Infancia y la  Salud Sexual y Reproductiva del Departamento de Antioquia</t>
  </si>
  <si>
    <t>Adquirir preservativos para apoyar las acciones de promoción de la salud y prevención de la enfermedad en temas de salud sexual y reproductiva,  en los municipios de Antioquia.</t>
  </si>
  <si>
    <t>Suministrar pruebas rápidas para VIH y SÍFILIS, para la reducción de la brecha al acceso al diagnóstico temprano del VIH y la SÍFILIS</t>
  </si>
  <si>
    <t>Fortaleceminiento en la implementación de la estrategia de IAMI Integral</t>
  </si>
  <si>
    <t>Desarrollar acciones para apoyar la gestión del Programa Control de Tuberculosis, Lepra y Programa Ampliado de Inmunizaciones en el marco del Plan Decenal de Salud Pública, Dimensión 6 Vida Saludable y Enfermedades Transmisibles, en el Departamento de Antioquia</t>
  </si>
  <si>
    <t>Elaboración de seminario para la prevencion de infecciones asociadas a la atención en salud (IAAS)</t>
  </si>
  <si>
    <t>Levantar la línea base para la construcción de la ruta integral de atención en salud con enfoque étnico diferencial, respetando las particularidades socioculturales de cada grupo étnico mediante la asesoría y la asistencia técnica a los enlaces municipales de asuntos étnicos de 20 municipios priorizados.</t>
  </si>
  <si>
    <t>Realizar monitoreo y seguimiento a la gestión en Salud Pública de las Direcciones Locales de Salud (DLS), Entidades Administradoras de Planes de Beneficios (EAPB) e Instituciones Prestadoras de Servicios Públicas y Privada (IPS) del Departamento de Antioquia, específicamente con relación a la ejecución de las acciones de promoción de la salud, gestión del riesgo individual y colectivo y la gestión de la salud pública</t>
  </si>
  <si>
    <t>Adquirir equipo para análisis de ionfluor</t>
  </si>
  <si>
    <t>Realizar apoyo a la gestión de la Secretaría Seccional de Salud y Protección Social de Antioquia en las acciones planteadas en el plan territorial de salud en el marco del plan decenal de salud pública en el departamento de antioquia.</t>
  </si>
  <si>
    <t>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benficios, empresas sociales del estado, Instituciones prestadoras de servicios y el Consejo terriotial de Seguridad Social en Salud</t>
  </si>
  <si>
    <t xml:space="preserve">Adquisición de medios audiovisuales (proyector) para la secretaria seccional de salud de Antioquia </t>
  </si>
  <si>
    <t>Apoyar la gestión territorial  en lo referente al fortalecimiento y sostenibilidad de la Política Pública de Envejecimiento y Vejez,  de los 125 municipios del Departamento de Antioquia en el año 2017</t>
  </si>
  <si>
    <t>En el marco de la celebración del Día Mundial del  Donante voluntario realizar el reconocimiento a los Donantes voluntario y Habitual de Sangre y a Entidades e Instituciones Amigas de la Donación.</t>
  </si>
  <si>
    <t>Designar estudiantes de las universidades públicas para la realización de la práctica académica con el fin de brindar apoyo a la gestión del departamento de Antioquia y sus regiones durante el primer semestre del 201</t>
  </si>
  <si>
    <t>Fortalecer la red publica hospitalaria del Departamento de Antioquia mediante la construcción de la fase final del Hospital Cesar Uribe Piedrahita del Municipio de Caucasia a traves de la SSSA en interacción con la Secretaría de Infraestructura</t>
  </si>
  <si>
    <t>Contratar los servicios de un operador logístico que ejecute los programas de bienestar social y mejoramiento de la calidad de vida de los servidores publicos, los jubilados y pensionsados y sus beneficiarios directos, adscritos a la Secretaría Seccional de Salud y Protección Social de Antioquia. COMFENALCO ANTIOQUIA</t>
  </si>
  <si>
    <t>Suministrar el apoyo logistico necasario para el desarrollo de los programa de capacitacion, adiestramiento y preparación para el retiro laboral  para los servidores públicos de la Secretaria Seccional de Salud y Protección Social de de Antioquia.</t>
  </si>
  <si>
    <t>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  FEDELIAN</t>
  </si>
  <si>
    <t>Realizar el mantenimiento preventivo, correctivo, calibración de equipos y suministro de repuestos para los equipos de la cadena de frío de la SSSA</t>
  </si>
  <si>
    <t>Suministro y distribucion de elementos de papeleria y utilies de oficina</t>
  </si>
  <si>
    <t>Suministro y distribucion de elementos de cafeteria</t>
  </si>
  <si>
    <t>Suministro y distribucion de elementos de aseo</t>
  </si>
  <si>
    <t>Elborar otros materiales (papeleria)</t>
  </si>
  <si>
    <t>Suministro equipos y bienes muebles  para las dependencias de la Gobernacion de Antioquia.</t>
  </si>
  <si>
    <t>Mantenimiento integral (preventivo y/o correctivo) con suministro de repuestos para los vehiculos de propiedad del Departamento</t>
  </si>
  <si>
    <t>Mantenimiento planta fisica de la Gobernacion  y de las sedes alternas</t>
  </si>
  <si>
    <t>Suministro de combustible para los vehiculos de propiedad del Departamento</t>
  </si>
  <si>
    <t xml:space="preserve">Suministro de combustible gas natural comprimido para uso vehicular y rectificacion </t>
  </si>
  <si>
    <t xml:space="preserve">Contratar el servicio de vigilancia privada, fija, armada,canina y sin arma para el Centro Administrativo Departamental, sus sedes alternas y la Fabrica de Licores y Alcoholes de Antioquia </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</si>
  <si>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</si>
  <si>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Servicio de impresión, fotocopiado fax y scaner, bajo la modalidad de outsourcing para atender la demanda de las distintas dependencias de la Gobernacion de Antioquia, incluyendo Hardware y software, administracion, insumos, papel y recurso humano.</t>
  </si>
  <si>
    <t>Contratar los seguros que garanticen la proteccion de los activos e intereses patrimoniales, bienes propios y de aquellos por los cuales es legalmente responsable la SSSA.</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</si>
  <si>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</si>
  <si>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</si>
  <si>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</si>
  <si>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Dotar a los funcionarios del almacén y de la SSSA de los elementos de protección personal necesarios para realizar actividades de recepción, almacenamiento y distribución de materiales, que son indispensables para la conservación de los biológicos del PAI.</t>
  </si>
  <si>
    <t>Prestacion de servicios de operador de telefonia celular con suministro y/o reposicion de equipo</t>
  </si>
  <si>
    <t>Suministrar tiquetes aéreos para garantizar el desplazamiento de los servidores de la Secretaria Seccional de Salud y Protección Social de Antioquia en comisión oficial y/ o eventos de capacitación</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</si>
  <si>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</si>
  <si>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</si>
  <si>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Prestar servicios de apoyo a la gestión mediante la realización de publicaciones en prensa</t>
  </si>
  <si>
    <t>Apoyar la gestión territorial en lo referente a  la construcción e implementación de la Política Pública de Discapacidad Municipal y Departamental, en el marco del Sistema Nacional de Discapacidad.</t>
  </si>
  <si>
    <t>SUMINISTRAR COMBUSTIBLE DE AVIACIÓN PARA LAS AERONAVES PROPIEDAD DEL DEPARTAMENTO DE ANTIOQUIA.</t>
  </si>
  <si>
    <t>REALIZAR EL MANTENIMIENTO GENERAL DEL AVION CESSNA C208B HK 5116G</t>
  </si>
  <si>
    <t>REALIZAR EL MANTENIMIENTO GENERAL DEL HELICÓPTERO BELL 407 HK 4213G</t>
  </si>
  <si>
    <t xml:space="preserve">PRESTACIÓN DE SERVICIOS PROFESIONALES PARA EL SOPORTE DE LA OPERACIÓN AEREA DEL DEPARTAMENTO DE ANTIOQUIA: COMO TRIPULANTE Y APOYO EN LAS ACTIVIDADES REQUERIDAS POR EL PERMISO DE OPERACION DEL DEPARTAMENTO DE ANTIOQUIA – PILOTO 2 / BELL 407 </t>
  </si>
  <si>
    <t>PRESTACIÓN DE SERVICIOS PROFESIONALES PARA EL SOPORTE DE LA OPERACIÓN AÉREA DEL DEPARTAMENTO DE ANTIOQUIA: COMO TRIPULANTE Y APOYO EN LAS ACTIVIDADES REQUERIDAS POR EL PERMISO DE OPERACIÓN DEL DEPARTAMENTO DE ANTIOQUIA: PILOTO 2 / CESSNA 208B.</t>
  </si>
  <si>
    <t>PRESTACIÓN DE SERVICIOS PROFESIONALES PARA EL SOPORTE DE LA OPERACIÓN AÉREA DEL DEPARTAMENTO DE ANTIOQUIA: COMO TRIPULANTE Y APOYO EN LAS ACTIVIDADES REQUERIDAS POR EL PERMISO DE OPERACIÓN DEL DEPARTAMENTO DE ANTIOQUIA: PILOTO 3 / CESSNA 208B.</t>
  </si>
  <si>
    <t>PERMITIR EL USO Y GOCE EN CALIDAD DE ARRENDAMIENTO DEL HANGAR 71 DEL AEROPUERTO OLAYA HERRERA DEL MUNICIPIO DE MEDELLÍN UBICADO EN LA CARRERA 67 #1B-15.</t>
  </si>
  <si>
    <t>Aunar esfuerzos para el manejo integral de los residuos sólidos reciclables en las instalaciones del centro administrativo departamental y sedes externas del departamento de antioquia.</t>
  </si>
  <si>
    <t>Servicio de impresión, fotocopiado, fax y scanner bajo la modalidad de outsourcing in house incluyendo hardware, software, administración, papel, insumos y talento humano, para atender la demanda de las distintas dependencias de la gobernación de antioquia</t>
  </si>
  <si>
    <t>Asesoría y representación del departamento de antioquia en la acción de nulidad a instaurarse ante el consejo de estado, con el fin de solicitar las suspensión provisional y la nulidad de la decisión mediante la cual el instituto geografi agustin codazzi (igac) culminó el procedimiento de deslinde y actualización de la catografía básica de los límites departamentales de los departamentos de antioquia y chocó, sector belén de bajirá adelantado en desarrollo de la ley 1447 de 2011 y el decreto reglamentario 2381 de 2012.</t>
  </si>
  <si>
    <t>Prestar el servicio de almacenamiento, custodia y consulta de la información fisica de la gobernación de antioquia</t>
  </si>
  <si>
    <t>Servicio de conectividad de internet para la gobernacion de antioquia y sus sedes externas</t>
  </si>
  <si>
    <t>Prestacion de servicios de operador de telefonia celular para la gobernación de antioquia</t>
  </si>
  <si>
    <t>Prestar el servicio de vigilancia privada fija armada, canina y sin arma para el Departamento de Antioquia, Asamblea Departamental, Fábrica de Licores y Alcoholes de Antioquia, Bienes Muebles e Inmuebles y sedes externas.</t>
  </si>
  <si>
    <t>Prestación del servicio de mantenimiento integral para el parque automotor de propiedad y al servicio del departamento de antioquia.</t>
  </si>
  <si>
    <t>Prestación de servicio de mensajería expresa que comprenda la recepción, recolección, acopio y entrega personalizada de envíos de correspondencia de la gobernación de antioquia y demás objetos postales a nivel local, nacional, e internacional, bajo estándares de celeridad, calidad y garantías del servicio in house.</t>
  </si>
  <si>
    <t>Suministro de energia y potencia electrica para el edificio del centro administrativo departamental y la fabrica de licores y alcoholes de antioquia como usuario no regulado.</t>
  </si>
  <si>
    <t xml:space="preserve">Suminitro de combustible gasolina corriente, gasolina extra, acpm </t>
  </si>
  <si>
    <t>Mantenimiento preventivo y correctivo, con suministro e instalacion de repuestos, equipos y trabajos varios, para el sistema de aire acondicionado y ventilacion mecanica del centro administrastivo departamental y sedes externas.</t>
  </si>
  <si>
    <t>Prestación del servicio de mantenimiento preventivo y correctivo con suministro de repuestos de los ascensores y garaventa marca mitsubishi instalados en el centro administrativo departamental</t>
  </si>
  <si>
    <t>Suministro de energía térmica mediante agua helada desde la central de generación del distrito térmico hasta las instalaciones del centro administrativo departamental-cad- para ser usada en su sistema de aire acondicionado</t>
  </si>
  <si>
    <t>Prestación de servicios de aseo, cafeteria y mantenimiento gemeral, con suministro de insumos necesarios para la realización de esta labor, en las instalaciones del Centro Administrativo Departamental y Sedes externas</t>
  </si>
  <si>
    <t>Elaborar estrategia tecnológica y de contenidos multimedia, para la operación integral de la herramienta feria virtual antioquia honesta</t>
  </si>
  <si>
    <t>Modernización del ascensor de carga del centro administrativo departamental cad.</t>
  </si>
  <si>
    <t>Obras civiles de adecuación para la modernización del ascensor de carga del Centro Administrativo Departamental "José María Cordova", de la Gobernación de Antioquia.</t>
  </si>
  <si>
    <t>Suscripción de cuatro (4) publicaciones físicas: constitución política de colombia, código de procedimiento administrativos y de lo contencioso administrativo, código general del proceso, y código laboral colombiano; y publicaciones en medio electrónicas especializadas en materia jurídico y contable para todas las áreas del derecho colombiano con actualización permanente tanto física como en internet activadas por dirección ip para consulta de todas las dependencias de la secretaría general del departamento de antioquia</t>
  </si>
  <si>
    <t>Prestación de servicios de apoyo en la revisión permanente de los procesos judiciales en los que tiene interés el departamento de antioquia, con jurisdicción en la ciudad de Barranquilla.</t>
  </si>
  <si>
    <t>Contrato de prestación de servicios para la conservación, restauración y preservación de documentos en el archivo histórico de Antioquia.</t>
  </si>
  <si>
    <t>Mantenimiento y alistamiento de fachada y ventaneria del edificio Gobernacion de Antioquia y edificio Asamblea Departamental (incluye empaques para ventanería) Reposición.</t>
  </si>
  <si>
    <t>Mantenimiento preventivo y correctivo de salvaescaleras del costado oriental piso 12 - 13 marca VIMEC</t>
  </si>
  <si>
    <t>Prestación del servicio de monitoreo para la administracion integral del parque automotor del Departamento de Antioquia - AVL</t>
  </si>
  <si>
    <t>Mantenimiento preventivo y correctivo con suministro de repuestos de las nidades del Sistema Ininterrumpido de Potencia (UPS), instalado en el Centro Administrativo Departamental-CAD y sedes externas</t>
  </si>
  <si>
    <t>Mantenimiento preventivo y correctivo para interruptores (dobles tiros), gabinetes de control baja tensión, tableros, banco de condensadores de la subestación de energia, plantas de emergencia del cad, el pas y la planta contra incendio del CAD.</t>
  </si>
  <si>
    <t>Mantenimiento y reparación del sistema de bombas de nivel freático, bombas del sistema de agua potable, sistemas de hidrófilo y motores de puertas garajes del cad y sedes externas"</t>
  </si>
  <si>
    <t xml:space="preserve">Suministro de dotación, uniformes e implementos deportivos para los trabajadores oficiales del departamento de antioquia </t>
  </si>
  <si>
    <t>Prestar servicios profesionales para la asesoría jurídica, asistencia y acompañamiento en proyectos especiales que fueron materia del Plan de Gobierno "Pensando en Grande".</t>
  </si>
  <si>
    <t>Prestar servicios profesionales para la asesoria juridica especializada. asistencia y acompañamiento en temas inherentes a proyectos especiales trascendentales y estrategicos para el Departamento de Antioquia.</t>
  </si>
  <si>
    <t>Servicio de agenda virtual de audiencias y acceso virtual a todas las notificaciones de sentencias y autos proferidos dentro de los procesos judiciales y prejudiciales en los que tiene interés el Departamento de Antioquia.</t>
  </si>
  <si>
    <t xml:space="preserve">Obras civiles para la remodelación total del salón Pedro Justo Berrio en el piso 12 de la Gobernación de Antioquia, </t>
  </si>
  <si>
    <t>Suministro y distribución de insumos de aseo para el funcionamiento del centro administrativo departamental (cad) y sus sedes externas.”</t>
  </si>
  <si>
    <t>Suministro de café especial para el consumo de servidores publicos que laborarn eln el cad y sus sedes externas.</t>
  </si>
  <si>
    <t>Suministro de insumos y herramientas para el mantenimiento del centro adminitrativo departamental y sedes externas.</t>
  </si>
  <si>
    <t>Prestación de servicios de mantenimiento integral, para las motos al servicio del Departamento de Antioquia.</t>
  </si>
  <si>
    <t>Mantenimiento general y de jardinería para la Casa Fiscal de Antioquia "Sede Bogotá"</t>
  </si>
  <si>
    <t>Construcción de estación para bicicletas del centro Administrativo Departamental Gobernación de Antioquia.</t>
  </si>
  <si>
    <t>Suministro de señalética lumínica y lámparas de emergencia para los pisos del centro administrativo departamental.</t>
  </si>
  <si>
    <t>Suministro y mantenimiento de los extintores instalados en el CAD y sedes externas.</t>
  </si>
  <si>
    <t>Prestación del servicio de fumigación integral contra plagas en las instalaciones del centro administrativo departamental y sus sedes externas</t>
  </si>
  <si>
    <t>Mantenimiento y reparación de impermeabilización de losas de cubierta y demarcación de helipuertos del centro administrativo departamental “José María Córdova” de la Gobernación de Antioquia” y edificio de la Asamblea Departamental. </t>
  </si>
  <si>
    <t>Suministro de insumos de papelería para el funcionamiento del centro administrativo departamental (CAD) y sus sedes externas</t>
  </si>
  <si>
    <t>Obras varias en el Centro Administrativo Departamental "José María Córdova" de la Gobernación de Antioquia” y edificio de la Asamblea Departamental”. (primer piso)</t>
  </si>
  <si>
    <t>Impresión de cartillas y manuales de contratación</t>
  </si>
  <si>
    <t xml:space="preserve">Impresión de cartillas - entidades sin animo de lucro </t>
  </si>
  <si>
    <t>Mantenimiento, soporte reparación y actualización del software de la plataforma de voz IP del cad y sedes externas.</t>
  </si>
  <si>
    <t xml:space="preserve">Adquisiciión de sillas para los asistentes a los eventos institucionales de la Gobernación Antioquia. </t>
  </si>
  <si>
    <t>Cofinanciación para la modernización de la infraestructura física y plataforma tecnológica de la Asamblea Departamental de Antioquia como  autoridad política y administrativa del Área Metropolitana y el Departamento</t>
  </si>
  <si>
    <t>Mantenimiento preventivo y correctivo del sistema integrado de seguridad.</t>
  </si>
  <si>
    <t>Mantenimiento licencias sap de la Secretaría General</t>
  </si>
  <si>
    <t>Convenio interadministrativo Policia Nacional - Gobernacion - Brindar asesoría y apoyo en seguridad para el mantenimiento de los derechos, libertades públicas y la convivencia pacífica necesaria para satisfacer la tranquilidad al interior y alrededores del Centro Administrativo Departamental.</t>
  </si>
  <si>
    <t>Adecuación total de la zona de bienestar en la terraza del piso 5 del centro administrativo departamental gobernación de antioquia.</t>
  </si>
  <si>
    <t>Remodelación del Auditorios Gobernadores del 4 piso y consultorios médicos del 2 piso del CAD.</t>
  </si>
  <si>
    <t>TEMPORALES - SUBSECRETARIA LOGISTICA</t>
  </si>
  <si>
    <t>PRACTICANTES</t>
  </si>
  <si>
    <t>Adquisición de tiquetes aéreos para la Gobernación de Antioquia </t>
  </si>
  <si>
    <t>Prestación de servicio de transporte terrestre automotor para apoyar la gestión de la Gobernación de Antioquia -Gerencia de Servicios Públicos</t>
  </si>
  <si>
    <t>Licencia Argis</t>
  </si>
  <si>
    <t>Practicantes</t>
  </si>
  <si>
    <t>Suministros</t>
  </si>
  <si>
    <t>Mantenimiento</t>
  </si>
  <si>
    <t>Comunicaciones</t>
  </si>
  <si>
    <t>Contrato Interadministrativo para garantizar el cumplimiento de las competencias delegadas al Departamento de Antioquia por el decreto 1077 de 2015 en materia de certificacion de los municipios en SGP-APSB</t>
  </si>
  <si>
    <t>Cofinanciación de instalaciones eléctricas  domiciliarias estratos 1, 2 y 3,en las diferentes subregiones del Departamento de Antioquia</t>
  </si>
  <si>
    <t>“Suministro, Transporte, Instalación y puesta en funcionamiento de Sistemas Fotovoltaicos en zonas rurales del Departamento de Antioquia”</t>
  </si>
  <si>
    <t xml:space="preserve">Construccion de acueducto La Fe, Municipio de Betania Antioquia. </t>
  </si>
  <si>
    <t xml:space="preserve">Optimizacion del sistema de acueducto corregimiento Alegrias del municipio de Caramanta, Antioquia. </t>
  </si>
  <si>
    <t>Construccion acueducto Multiveredal Los Cedros municipio de San Jeronimo</t>
  </si>
  <si>
    <t>Construcción del acueducto multiveredal Zarzal- La Luz del municipio de Copacabana-Antiqouia.</t>
  </si>
  <si>
    <t>Aunar esfuerzos para el desarrollo Institucional, fortalecimiento, transformación o creación de empresas con el fin de asegurar la prestación de los servicios públicos de los municipios del departamento</t>
  </si>
  <si>
    <t>Construccion y/o optimización Relleno Sanitario Municipio de Yarumal</t>
  </si>
  <si>
    <t>Construcción saneamiento de aguas residuales domesticas del corregimiento de Santa Catalina zona rural del Municipio de San Pedro de Urabá Antioquia</t>
  </si>
  <si>
    <t>Adquisición de sistemas septicos para la zona rural en varios municipios de Antioquia</t>
  </si>
  <si>
    <t>Fortalecimiento de Municipios y Operadores en la Prestación de Servicios Públicos que estan vinculados al PDA</t>
  </si>
  <si>
    <t>Control y disposición de residuos sólidos de manera adecuada en relleno sanitario u otro sistema en la zona urbana acorde al Plan Rector Ambiental</t>
  </si>
  <si>
    <t>Optimización de Acueducto multiveredal del Municipio de Heliconia</t>
  </si>
  <si>
    <t>Construcción del sistema de acueducto veredal la herradura del Municipio de Carolina del Príncipe</t>
  </si>
  <si>
    <t>Construcción Plan Maestro de Acueductio Corregimiento de Aquitania del Municipio de San Francisco</t>
  </si>
  <si>
    <t>Ampliación y mejoramiento del acueducto corregimiento la floresta en el Municipio de Yolombó</t>
  </si>
  <si>
    <t>Construcción de colectores y PTAR Corregimiento Doradal del Municipio de Puerto triunfo</t>
  </si>
  <si>
    <t>Construcción del Plan Maestro de alcantarillado primera etapa de la zona urbana del corregimiento de Tapartó del municipio de Andes</t>
  </si>
  <si>
    <t>Construcción de redes de alcantarillado urbano del municipio de San José de la Montaña</t>
  </si>
  <si>
    <t>Construcción del plan maestro de acueducto etapa 2 y alcantarillado etapa 1 del Municipio de Campamento</t>
  </si>
  <si>
    <t>Construcción del sistema para el manejo de aguas residuales 2da etapa del Municipio de Nechí</t>
  </si>
  <si>
    <t xml:space="preserve">Ampliación Cobertura y sistemas sostenibles de agua apta para consumo humano en zona urbana de los municipios que son inviables sanitariamente según el informe del IRCA </t>
  </si>
  <si>
    <t>Interventoría Administrativa, Técnica, Ambiental, Legal y Financiera a la Construcción de Obras enmarcadas en los Planes maestros de Acueducto y Alcantarillado en los Municipios de Abejorral Etapa I,  Caracolí,  Concordia Etapa II, Pueblorrico tercera etapa y San Francisco Etapa 2, en el Derpartamento de Antioquia, de acuerdo a las inversiones priorizadas en el PAP-PDA</t>
  </si>
  <si>
    <t>Construcción, Ampliación y Optimización del Sistema de Acueducto y Alcantarillado urbano, Municipio de Jericó</t>
  </si>
  <si>
    <r>
      <t xml:space="preserve">servicios de contratacion de personal
</t>
    </r>
    <r>
      <rPr>
        <b/>
        <i/>
        <sz val="8"/>
        <color theme="1"/>
        <rFont val="Arial"/>
        <family val="2"/>
      </rPr>
      <t>Contrato adelantado por la SSSA y la Oficina Privada aporta CDP</t>
    </r>
  </si>
  <si>
    <r>
      <t xml:space="preserve">Combustible de aviación
</t>
    </r>
    <r>
      <rPr>
        <b/>
        <i/>
        <sz val="8"/>
        <color theme="1"/>
        <rFont val="Arial"/>
        <family val="2"/>
      </rPr>
      <t>Contrato adelantado por la SSSA y la Oficina Privada aporta CDP</t>
    </r>
  </si>
  <si>
    <r>
      <t xml:space="preserve">Agencias de viajes
</t>
    </r>
    <r>
      <rPr>
        <b/>
        <i/>
        <sz val="8"/>
        <color theme="1"/>
        <rFont val="Arial"/>
        <family val="2"/>
      </rPr>
      <t>Contrato adelantado por la Secretaría General y la Oficina Privada aporta CDP</t>
    </r>
  </si>
  <si>
    <r>
      <t xml:space="preserve">Practicantes de Excelencia                                                 </t>
    </r>
    <r>
      <rPr>
        <b/>
        <i/>
        <sz val="8"/>
        <color theme="1"/>
        <rFont val="Arial"/>
        <family val="2"/>
      </rPr>
      <t>Contrato liderado por la Secretaría de Gestión Humana y Desarrollo Organizacional</t>
    </r>
  </si>
  <si>
    <r>
      <t xml:space="preserve">Contrato de prestación de servicio educativo para la atención de población en edad escolar en los niveles preescolar, basica y media, en zona urbana del Municipio de </t>
    </r>
    <r>
      <rPr>
        <b/>
        <sz val="8"/>
        <color theme="1"/>
        <rFont val="Arial"/>
        <family val="2"/>
      </rPr>
      <t>Chigorodó.</t>
    </r>
  </si>
  <si>
    <r>
      <t xml:space="preserve">Contrato de prestación de servicio educativo para la atención de población en edad escolar en los niveles preescolar, basica y media, en zona urbana del Municipio de </t>
    </r>
    <r>
      <rPr>
        <b/>
        <sz val="8"/>
        <color theme="1"/>
        <rFont val="Arial"/>
        <family val="2"/>
      </rPr>
      <t>Caucasia</t>
    </r>
  </si>
  <si>
    <r>
      <t xml:space="preserve">Servicios para la Administración, Operación del </t>
    </r>
    <r>
      <rPr>
        <b/>
        <sz val="8"/>
        <color theme="1"/>
        <rFont val="Arial"/>
        <family val="2"/>
      </rPr>
      <t>Centro de Servicios de Informática,  y servicio de hosting</t>
    </r>
    <r>
      <rPr>
        <sz val="8"/>
        <color theme="1"/>
        <rFont val="Arial"/>
        <family val="2"/>
      </rPr>
      <t>, para el apoyo tecnológico a la plataforma informática utilizada en la Administración Departamental</t>
    </r>
  </si>
  <si>
    <r>
      <rPr>
        <b/>
        <sz val="8"/>
        <color theme="1"/>
        <rFont val="Arial"/>
        <family val="2"/>
      </rPr>
      <t>Servicio de mantenimiento, soporte y actualización del software G+</t>
    </r>
    <r>
      <rPr>
        <sz val="8"/>
        <color theme="1"/>
        <rFont val="Arial"/>
        <family val="2"/>
      </rPr>
      <t xml:space="preserve"> (actualización, soporte y mantenimiento),  Secretaría de Gestión Humana (adición)</t>
    </r>
  </si>
  <si>
    <r>
      <rPr>
        <b/>
        <sz val="8"/>
        <color theme="1"/>
        <rFont val="Arial"/>
        <family val="2"/>
      </rPr>
      <t xml:space="preserve">Servicio de mantenimiento, soporte y actualización del software ISOLUCION </t>
    </r>
    <r>
      <rPr>
        <sz val="8"/>
        <color theme="1"/>
        <rFont val="Arial"/>
        <family val="2"/>
      </rPr>
      <t xml:space="preserve">(actualización, soporte y mantenimiento),  Secretaría de Gestión Humana </t>
    </r>
  </si>
  <si>
    <r>
      <rPr>
        <b/>
        <sz val="8"/>
        <color theme="1"/>
        <rFont val="Arial"/>
        <family val="2"/>
      </rPr>
      <t>Servicio de mantenimiento, soporte y actualización del software ARANDA</t>
    </r>
    <r>
      <rPr>
        <sz val="8"/>
        <color theme="1"/>
        <rFont val="Arial"/>
        <family val="2"/>
      </rPr>
      <t xml:space="preserve"> (actualización, soporte y mantenimiento), Secretaría de Gestión Humana</t>
    </r>
  </si>
  <si>
    <r>
      <t xml:space="preserve">Servicio de mantenimeinto, soporte y actualización de Software Updates License &amp; Support para los productos </t>
    </r>
    <r>
      <rPr>
        <b/>
        <sz val="8"/>
        <color theme="1"/>
        <rFont val="Arial"/>
        <family val="2"/>
      </rPr>
      <t>Oracle</t>
    </r>
    <r>
      <rPr>
        <sz val="8"/>
        <color theme="1"/>
        <rFont val="Arial"/>
        <family val="2"/>
      </rPr>
      <t xml:space="preserve"> que posee el Departamento de Antioquia (Mas 150 millones de Planeación)</t>
    </r>
  </si>
  <si>
    <r>
      <t>Servicio de mantenimiento, soporte y actualización del software</t>
    </r>
    <r>
      <rPr>
        <b/>
        <sz val="8"/>
        <color theme="1"/>
        <rFont val="Arial"/>
        <family val="2"/>
      </rPr>
      <t xml:space="preserve"> Kactus-HR</t>
    </r>
    <r>
      <rPr>
        <sz val="8"/>
        <color theme="1"/>
        <rFont val="Arial"/>
        <family val="2"/>
      </rPr>
      <t>, para la gestión de nómina y recursos humanos.</t>
    </r>
  </si>
  <si>
    <r>
      <t xml:space="preserve">Servicio de mantenimiento, soporte y actualización del software </t>
    </r>
    <r>
      <rPr>
        <b/>
        <sz val="8"/>
        <color theme="1"/>
        <rFont val="Arial"/>
        <family val="2"/>
      </rPr>
      <t>SISCUOTAS</t>
    </r>
    <r>
      <rPr>
        <sz val="8"/>
        <color theme="1"/>
        <rFont val="Arial"/>
        <family val="2"/>
      </rPr>
      <t>, para la administración de las cuotas partes jubilatorias por cobrar y por pagar del Departamento de Antioquia</t>
    </r>
  </si>
  <si>
    <r>
      <rPr>
        <b/>
        <sz val="8"/>
        <color theme="1"/>
        <rFont val="Arial"/>
        <family val="2"/>
      </rPr>
      <t>Servicio de mantenimiento, soporte y renovación de la herramienta  VMware</t>
    </r>
    <r>
      <rPr>
        <sz val="8"/>
        <color theme="1"/>
        <rFont val="Arial"/>
        <family val="2"/>
      </rPr>
      <t xml:space="preserve"> de la Gobernación de Antioquia. </t>
    </r>
  </si>
  <si>
    <r>
      <t>AMPLIACIÓN, RECTIFICACIÓN Y PAVIMENTACIÓN DE LA VÍA ANORÍ - EL LIMÓN EN LA SUBREGIÓN NORDESTE DEL DEPARTAMENTO DE ANTIOQUIA
Nota: El objeto figura en la planeación de la contratación de 2018 por tratarse de la</t>
    </r>
    <r>
      <rPr>
        <b/>
        <sz val="8"/>
        <color theme="1"/>
        <rFont val="Arial"/>
        <family val="2"/>
      </rPr>
      <t xml:space="preserve"> vigencia futura 2018 </t>
    </r>
    <r>
      <rPr>
        <sz val="8"/>
        <color theme="1"/>
        <rFont val="Arial"/>
        <family val="2"/>
      </rPr>
      <t xml:space="preserve">del contrato que fue adjudicado el 18/11/2016 
</t>
    </r>
  </si>
  <si>
    <r>
      <t xml:space="preserve">INTERVENTORÍA TÉCNICA, AMBIENTAL, ADMINISTRATIVA, FINANCIERA Y LEGAL PARA LA AMPLIACIÓN, RECTIFICACIÓN Y PAVIMENTACIÓN DE LA VÍA ANORÍ - EL LIMÓN EN LA SUBREGIÓN NORDESTE DEL DEPARTAMENTO DE ANTIOQUIA
Nota: El objeto figura en la planeación de la contratación de 2018 por tratarse de la </t>
    </r>
    <r>
      <rPr>
        <b/>
        <sz val="8"/>
        <color theme="1"/>
        <rFont val="Arial"/>
        <family val="2"/>
      </rPr>
      <t>vigencia futura 2018</t>
    </r>
    <r>
      <rPr>
        <sz val="8"/>
        <color theme="1"/>
        <rFont val="Arial"/>
        <family val="2"/>
      </rPr>
      <t xml:space="preserve"> del contrato que fue adjudicado el 26/12/2016 </t>
    </r>
  </si>
  <si>
    <r>
      <t xml:space="preserve">CONSTRUCCIÓN DEL PROYECTO TÚNEL DEL TOYO Y SUS VÍAS DE ACCESO EN SUS FASES DE PRECONSTRUCCIÓN, CONSTRUCCIÓN, OPERACIÓN Y MANTENIMIENTO 
Nota: El objeto se registra en la planeación de la contratación de 2018 por tratarse de la </t>
    </r>
    <r>
      <rPr>
        <b/>
        <sz val="8"/>
        <color theme="1"/>
        <rFont val="Arial"/>
        <family val="2"/>
      </rPr>
      <t xml:space="preserve">vigencia futura 2018 </t>
    </r>
    <r>
      <rPr>
        <sz val="8"/>
        <color theme="1"/>
        <rFont val="Arial"/>
        <family val="2"/>
      </rPr>
      <t>de los contratos del proyecto adjudicados en diciembre de 2015</t>
    </r>
  </si>
  <si>
    <r>
      <t xml:space="preserve">CONSULTORÍA PARA EFECTUAR ESTUDIOS Y ALTERNATIVAS DE DISEÑO EN DIFERENTES </t>
    </r>
    <r>
      <rPr>
        <b/>
        <sz val="8"/>
        <color theme="1"/>
        <rFont val="Arial"/>
        <family val="2"/>
      </rPr>
      <t>PUNTOS CRÍTICOS</t>
    </r>
    <r>
      <rPr>
        <sz val="8"/>
        <color theme="1"/>
        <rFont val="Arial"/>
        <family val="2"/>
      </rPr>
      <t xml:space="preserve"> DE ORIGEN GEOMORFOLÓGICO E HIDROCLIMÁTICO, EN LA RED VIAL A CARGO DEL DEPARTAMENTO DE ANTIOQUIA</t>
    </r>
  </si>
  <si>
    <r>
      <t xml:space="preserve">CONSULTORÍA PARA EFECTUAR ESTUDIOS </t>
    </r>
    <r>
      <rPr>
        <b/>
        <sz val="8"/>
        <color theme="1"/>
        <rFont val="Arial"/>
        <family val="2"/>
      </rPr>
      <t xml:space="preserve">AMBIENTALES </t>
    </r>
    <r>
      <rPr>
        <sz val="8"/>
        <color theme="1"/>
        <rFont val="Arial"/>
        <family val="2"/>
      </rPr>
      <t>EN LA RED VIAL A CARGO DEL DEPARTAMENTO DE ANTIOQUIA</t>
    </r>
  </si>
  <si>
    <r>
      <t xml:space="preserve">MANTENIMIENTO DE </t>
    </r>
    <r>
      <rPr>
        <b/>
        <sz val="8"/>
        <color theme="1"/>
        <rFont val="Arial"/>
        <family val="2"/>
      </rPr>
      <t>CABLES AÉREOS</t>
    </r>
    <r>
      <rPr>
        <sz val="8"/>
        <color theme="1"/>
        <rFont val="Arial"/>
        <family val="2"/>
      </rPr>
      <t xml:space="preserve"> EN ANTIOQUIA</t>
    </r>
  </si>
  <si>
    <r>
      <t xml:space="preserve">INTERVENTORÍA TECNICA, ADMINISTRATIVA, AMBIENTAL, FINANCIERA Y LEGAL PARA EL MANTENIMIENTO DE </t>
    </r>
    <r>
      <rPr>
        <b/>
        <sz val="8"/>
        <color theme="1"/>
        <rFont val="Arial"/>
        <family val="2"/>
      </rPr>
      <t>CABLES AÉREOS</t>
    </r>
    <r>
      <rPr>
        <sz val="8"/>
        <color theme="1"/>
        <rFont val="Arial"/>
        <family val="2"/>
      </rPr>
      <t xml:space="preserve"> EN ANTIOQUIA</t>
    </r>
  </si>
  <si>
    <t>Designar TEMPORALES con el fin de brindar apoyo a la gestión del Departamento de Antioquia y sus subregiones.
Nota: La competencia para la contratación de este objeto es de la Secretaría de Gestión Humana y Desarrollo Organizacional, el proceso será adelantado por dicha dependencia y entregado el CDP respectivo para su contratación (Centro de Costos 112000F124)</t>
  </si>
  <si>
    <r>
      <t xml:space="preserve">Construcción, mantenimiento y operación conexión vial Aburrá Oriente (Km de Túnel de Oriente construido)
Nota: El objeto se registra en la planeación de la contratación de 2018 por tratarse de la </t>
    </r>
    <r>
      <rPr>
        <b/>
        <sz val="8"/>
        <color theme="1"/>
        <rFont val="Arial"/>
        <family val="2"/>
      </rPr>
      <t>vigencia futura 2018</t>
    </r>
    <r>
      <rPr>
        <sz val="8"/>
        <color theme="1"/>
        <rFont val="Arial"/>
        <family val="2"/>
      </rPr>
      <t xml:space="preserve"> del contrato de Concesión no incluida en el presupuesto </t>
    </r>
  </si>
  <si>
    <t>COFINANCIAR LA ENTREGA DE RACIONES DENTRO DE LA  EJECUCION DEL PROGRAMA DE ALIMENTACION ESCOLAR PAE ATRAVEZ DEL CUAL SE BRINDA ALMUERZO A LOS NIÑOS, NIÑAS Y ADOLESCENTES DE LA MATRICULA OFICIAL DEL MUNICIPIO DE  PEQUE, COMO COMPONENTE DE LA ESTRATEGIA DE JORNADA UNICA.</t>
  </si>
  <si>
    <t>Apoyar la creación del Sistema Local de Áreas Protegidas en los municipios del Departamento.</t>
  </si>
  <si>
    <t>Socializacion lineamientos generales para la implementación de Zonas Industriales Mineras en el Departamento de Antioquia</t>
  </si>
  <si>
    <t>TEMPORALIDADES</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</si>
  <si>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t>
  </si>
  <si>
    <t>Desarrollo e implementación de la estrategia comunicacional de la Secretaría de Minas, de acuerdo al direccionamiento de la Oficina de Comunicaciones de la Gobernación de Antioquia</t>
  </si>
  <si>
    <t>REGULARIZACION para la formalizacion minera</t>
  </si>
  <si>
    <t>Suministro de tiquetes aéreos nacionales e internacionales para el desplazamiento de funcionarios adscritos a la Secretaría de Minas en cumplimiento de sus funciones</t>
  </si>
  <si>
    <t>PRESTACION SERVICIOS DE TRANSPORTE TERRESTRE GOBER</t>
  </si>
  <si>
    <t>PRACTICA ACADEMICA UNIVERSIDADES PUBLICAS. 1ER SEM</t>
  </si>
  <si>
    <t>Articular esfuerzos para la implementación del Plan Estratégico Sectorial del Mercurio</t>
  </si>
  <si>
    <t>Cierre de minas e implementaciones de acciones priorizadas para la prevención de riesgos asocaidos a esto.</t>
  </si>
  <si>
    <t>Fortalecimiento del control derivado de la Delegación Minera en cabeza de la Gobernación de Antioquia, en los aspectos técnico, jurídico y económico, a través de la fiscalización, seguimiento y control de los títulos mineros, y de actividades académicas relacionadas.</t>
  </si>
  <si>
    <t>Mejora a la pequeña mineria y de subsistencia</t>
  </si>
  <si>
    <t>Archivo</t>
  </si>
  <si>
    <t>Plan Piloto de Tecnologías fase 2</t>
  </si>
  <si>
    <t>Fiscalizacion Diferencial</t>
  </si>
  <si>
    <t>CONTRATAR EL  MANTENIMIENTO Y CALIBRACIÓN DE LOS EQUIPOS PARA LA DETECCIÓN DE GASES, ASÍ COMO EL SUMINISTRO DE LOS KITS DE CALIBRACIÓN, PARA EL CORRECTO DESARROLLO DE LAS ACTIVIDADES DE FISCALIZACIÓN MINERA.</t>
  </si>
  <si>
    <t>COMPRA DE EQUIPOS PARA EL APOYO A LA FISCALIZACIÓN MINERA</t>
  </si>
  <si>
    <t>COMPRA DE ELEMENTOS DE PROTECCIÓN Y SEGURIDAD PERSONAL (EPSP) PARA MINERÍA, Y CAPACITACIÓN EN SEGURIDAD E HIGIENE MINERA, PARA SER USADOS POR EL PERSONAL DE LA SECRETARÍA DE MINAS EN LAS LABORES PROPIAS DE LA SECRETARÍA.</t>
  </si>
  <si>
    <t>victor.aguirre@antioquia.gov.co</t>
  </si>
  <si>
    <t>9088</t>
  </si>
  <si>
    <t>dora.balvin@antioquia.gov.co</t>
  </si>
  <si>
    <t>margarita.gil@antioquia.gov.co</t>
  </si>
  <si>
    <t>sebastian.espinosa@antioquia.gov.co</t>
  </si>
  <si>
    <t>eliana.aguirre@antioquia.gov.co</t>
  </si>
  <si>
    <t>8640</t>
  </si>
  <si>
    <t>8641</t>
  </si>
  <si>
    <t>juan.castano@antioquia.gov.co</t>
  </si>
  <si>
    <t xml:space="preserve">juan.buitrago@antioquia.gov.co </t>
  </si>
  <si>
    <t>9064</t>
  </si>
  <si>
    <t>juanfelipe.lopez@antioquia.gov.co</t>
  </si>
  <si>
    <t>paula.murillo@antioquia.gov.co</t>
  </si>
  <si>
    <t>maximiliano.sierra@antioquia.gov.co</t>
  </si>
  <si>
    <t>juanesteban.serna@antioquia.gov.co</t>
  </si>
  <si>
    <t>80100000</t>
  </si>
  <si>
    <t>80115040</t>
  </si>
  <si>
    <t>93131550</t>
  </si>
  <si>
    <t>56015000</t>
  </si>
  <si>
    <t>12152300</t>
  </si>
  <si>
    <t>80005600</t>
  </si>
  <si>
    <t>44100000</t>
  </si>
  <si>
    <t>16111500</t>
  </si>
  <si>
    <t>50000000</t>
  </si>
  <si>
    <t>77100000</t>
  </si>
  <si>
    <t>81110000</t>
  </si>
  <si>
    <t>80801015</t>
  </si>
  <si>
    <t>78110000</t>
  </si>
  <si>
    <t>86110000</t>
  </si>
  <si>
    <t>52110904</t>
  </si>
  <si>
    <t>85117030</t>
  </si>
  <si>
    <t>51212209</t>
  </si>
  <si>
    <t>85101170</t>
  </si>
  <si>
    <t>81000000</t>
  </si>
  <si>
    <t>71000000</t>
  </si>
  <si>
    <t>80000000</t>
  </si>
  <si>
    <t>44120000</t>
  </si>
  <si>
    <t>83110000</t>
  </si>
  <si>
    <t>71100000</t>
  </si>
  <si>
    <t>LORENZO PORTOCARRERO CORDOBA GERENCIA DE AFRODESCENDIENTES</t>
  </si>
  <si>
    <t>LUIS FERNANDO TORRES SECRETARÍA DE AGRICULTURA Y DESARROLLO RURAL</t>
  </si>
  <si>
    <t>CAROS MARIO  GIRALDO SECRETARÍA DE AGRICULTURA Y DESARROLLO RURAL</t>
  </si>
  <si>
    <t>ALEJANDRO HENANO  SECRETARÍA DE AGRICULTURA Y DESARROLLO RURAL</t>
  </si>
  <si>
    <t>CARLOS MARIO VALENCIA SECRETARÍA DE AGRICULTURA Y DESARROLLO RURAL</t>
  </si>
  <si>
    <t>JAIME GARZON ARAQUE SECRETARÍA DE AGRICULTURA Y DESARROLLO RURAL</t>
  </si>
  <si>
    <t>HERMAN SERNA SECRETARÍA DE AGRICULTURA Y DESARROLLO RURAL</t>
  </si>
  <si>
    <t>CATALINA MARIN SECRETARÍA DE AGRICULTURA Y DESARROLLO RURAL</t>
  </si>
  <si>
    <t>TERSITA RENGIFO SECRETARÍA DE AGRICULTURA Y DESARROLLO RURAL</t>
  </si>
  <si>
    <t>JOSE JAIME BARRENECHE SECRETARÍA DE AGRICULTURA Y DESARROLLO RURAL</t>
  </si>
  <si>
    <t>JORGE EDUARDO GAÑAN PARRA SECRETARÍA DE AGRICULTURA Y DESARROLLO RURAL</t>
  </si>
  <si>
    <t>LUIS FERNANDO TORRES GIRALDO SECRETARÍA DE AGRICULTURA Y DESARROLLO RURAL</t>
  </si>
  <si>
    <t>JAVIER MONTOYA GUTIERREZ SECRETARÍA DE AGRICULTURA Y DESARROLLO RURAL</t>
  </si>
  <si>
    <t>MAURO ANTONIO GUTIÉRREZ SERNA SECRETARÍA DE AGRICULTURA Y DESARROLLO RURAL</t>
  </si>
  <si>
    <t>LUIS GUILLERMO URIBE HINCAPÍE SECRETARÍA DE AGRICULTURA Y DESARROLLO RURAL</t>
  </si>
  <si>
    <t>CARLOS MARIO GIRALDO GARCÍA SECRETARÍA DE AGRICULTURA Y DESARROLLO RURAL</t>
  </si>
  <si>
    <t>MAURICIO BERRÍO SECRETARÍA DE AGRICULTURA Y DESARROLLO RURAL</t>
  </si>
  <si>
    <t>MAURICIO BERRÍO MENA SECRETARÍA DE AGRICULTURA Y DESARROLLO RURAL</t>
  </si>
  <si>
    <t>JORGE HUMBERTO RAMÍREZ CORRALES SECRETARÍA DE AGRICULTURA Y DESARROLLO RURAL</t>
  </si>
  <si>
    <t>DIEGO LEÓN VALLEJO SECRETARÍA DE AGRICULTURA Y DESARROLLO RURAL</t>
  </si>
  <si>
    <t>JUDITH GOMEZ POSADA SECRETARÍA DE AGRICULTURA Y DESARROLLO RURAL</t>
  </si>
  <si>
    <t>JOSÉ ANTONIO VELASQUEZ ARAQUE SECRETARÍA DE AGRICULTURA Y DESARROLLO RURAL</t>
  </si>
  <si>
    <t>JESÚS ANIBAL ZAPATA SECRETARÍA DE AGRICULTURA Y DESARROLLO RURAL</t>
  </si>
  <si>
    <t>SILVIA OROZCO PUERTA SECRETARÍA DE AGRICULTURA Y DESARROLLO RURAL</t>
  </si>
  <si>
    <t>JESUS ANTONIO PALACIOS ANAYA SECRETARÍA DE AGRICULTURA Y DESARROLLO RURAL</t>
  </si>
  <si>
    <t>JUAN FELIPE BEDOYA  SECRETARÍA DE AGRICULTURA Y DESARROLLO RURAL</t>
  </si>
  <si>
    <t>JUAN FELIPE BEDOYA SECRETARÍA DE AGRICULTURA Y DESARROLLO RURAL</t>
  </si>
  <si>
    <t>JESÚS ANTONIO PALACIO SECRETARÍA DE AGRICULTURA Y DESARROLLO RURAL</t>
  </si>
  <si>
    <t>JOSE VICENTE DELGADO SECRETARÍA DE AGRICULTURA Y DESARROLLO RURAL</t>
  </si>
  <si>
    <t>GUILLERMO TORO SECRETARÍA DE AGRICULTURA Y DESARROLLO RURAL</t>
  </si>
  <si>
    <t>LIBARDO CASTRILLÓN SECRETARÍA DE AGRICULTURA Y DESARROLLO RURAL</t>
  </si>
  <si>
    <t>LEONARDO GARCÍA SECRETARÍA DE AGRICULTURA Y DESARROLLO RURAL</t>
  </si>
  <si>
    <t>CARLOS CÓRDOBA SECRETARÍA DE AGRICULTURA Y DESARROLLO RURAL</t>
  </si>
  <si>
    <t>NATALY RESTREPO SECRETARÍA DE AGRICULTURA Y DESARROLLO RURAL</t>
  </si>
  <si>
    <t>JUAN CARLOS MONTOYA SECRETARÍA DE AGRICULTURA Y DESARROLLO RURAL</t>
  </si>
  <si>
    <t>WILSON VILLA VALDERRAMA SECRETARÍA DE AGRICULTURA Y DESARROLLO RURAL</t>
  </si>
  <si>
    <t>GLORIA BEDOYA SECRETARÍA DE AGRICULTURA Y DESARROLLO RURAL</t>
  </si>
  <si>
    <t>BEATRIZ PULGARIN SECRETARÍA DE AGRICULTURA Y DESARROLLO RURAL</t>
  </si>
  <si>
    <t>JAVIER GOMEZ GOMEZ SECRETARÍA DE AGRICULTURA Y DESARROLLO RURAL</t>
  </si>
  <si>
    <t>LUIS EDUARDO HENAO DEPARTAMENTO ADMINISTRATIVO DEL SISTEMA DE PREVENCIÓN, ATENCIÓN Y RECUPERACIÓN DE DESASTRES - DAPARD</t>
  </si>
  <si>
    <t>ALBA MARINA GIRON LOPEZ DEPARTAMENTO ADMINISTRATIVO DEL SISTEMA DE PREVENCIÓN, ATENCIÓN Y RECUPERACIÓN DE DESASTRES - DAPARD</t>
  </si>
  <si>
    <t>JOSE HUMBERTO VERGARA GERENCIA DE PAZ</t>
  </si>
  <si>
    <t>JUAN DAVID HURTADO GERENCIA DE PAZ</t>
  </si>
  <si>
    <t>CAMILA ALEXANDRA ZAPATA ZULUAGA  OFICINA DE COMUNICACIONES</t>
  </si>
  <si>
    <t>NATALIA LÓPEZ ISAZA OFICINA DE COMUNICACIONES</t>
  </si>
  <si>
    <t>LINA MARÍA ROLDÁN OFICINA DE COMUNICACIONES</t>
  </si>
  <si>
    <t>SARA URREGO - JORGE GALLEGO OFINA PRIVADA</t>
  </si>
  <si>
    <t>JUAN CARLOS RESTREPO SIERRA SECRETARÍA DE EDUCACIÓN</t>
  </si>
  <si>
    <t>HANZZ MARIAGA CRUZ SECRETARÍA DE EDUCACIÓN</t>
  </si>
  <si>
    <t>IVÁN DE J. GUZMÁN LÓPEZ SECRETARÍA DE EDUCACIÓN</t>
  </si>
  <si>
    <t>JUAN MARTÍN VÁSQUEZ HINCAPIÉ
 SECRETARÍA DE EDUCACIÓN</t>
  </si>
  <si>
    <t>SULMA PATRICIA RODRIGUEZ G. SECRETARÍA DE EDUCACIÓN</t>
  </si>
  <si>
    <t>LUIS GUILLERMO MESA SANTAMARIA SECRETARÍA DE EDUCACIÓN</t>
  </si>
  <si>
    <t>JULIANA ARBOLEDA JIMÉNEZ SECRETARÍA DE EDUCACIÓN</t>
  </si>
  <si>
    <t>JUAN EUGENIO MAYA LEMA SECRETARÍA DE EDUCACIÓN</t>
  </si>
  <si>
    <t>JUAN GABRIEL VÉLEZ MANCO  SECRETARÍA DE EDUCACIÓN</t>
  </si>
  <si>
    <t>JUAN PABLO DURÁN ORTÍZ  SECRETARÍA DE EDUCACIÓN</t>
  </si>
  <si>
    <t>FRANCISCO JAVIER ROLDAN SECRETARÍA DE EDUCACIÓN</t>
  </si>
  <si>
    <t>DIEGO ARMANDO AGUDELO TORRES SECRETARÍA DE EDUCACIÓN</t>
  </si>
  <si>
    <t>DEYSY YEPES VALENCIA SECRETARÍA DE EDUCACIÓN</t>
  </si>
  <si>
    <t>NATALIA RUIZ LOZANO FÁBRICA DE LICORES Y ALCOHOLES DE ANTIOQUIA - FLA</t>
  </si>
  <si>
    <t>JUAN CARLOS CORTES GOMEZ GERENCIA DE AUDITORÍA INTERNA</t>
  </si>
  <si>
    <t>WILSON DUQUE RÍOS GERENCIA DE AUDITORÍA INTERNA</t>
  </si>
  <si>
    <t>JORGE ENRIQUE CAÑAS GERENCIA DE AUDITORÍA INTERNA</t>
  </si>
  <si>
    <t>DORA CORRALES  GERENCIA DE AUDITORÍA INTERNA</t>
  </si>
  <si>
    <t>HAVER GONZALEZ GERENCIA DE AUDITORÍA INTERNA</t>
  </si>
  <si>
    <t>JORGE O. PATIÑO CARDONA SECRETARÍA DE GESTIÓN HUMANA Y DESARROLLO ORGANIZACIONAL</t>
  </si>
  <si>
    <t>VICTORIA E RAMIREZ VELEZ SECRETARÍA DE GOBIERNO</t>
  </si>
  <si>
    <t>CARLOS MARIO VANEGAS CALLE SECRETARÍA DE GOBIERNO</t>
  </si>
  <si>
    <t>CARLOS MARIO MARIN MARIN SECRETARÍA DE GOBIERNO</t>
  </si>
  <si>
    <t>HUGO ALBERTO PARRA GALEANO SECRETARÍA DE GOBIERNO</t>
  </si>
  <si>
    <t>AICARDO URREGO USUGA SECRETARÍA DE GOBIERNO</t>
  </si>
  <si>
    <t>NORMAN HARRY POSADA SECRETARÍA DE HACIENDA</t>
  </si>
  <si>
    <t>JHONATAN SUAREZ OSORIO SECRETARÍA DE HACIENDA</t>
  </si>
  <si>
    <t>ADRIANA MARCELA FONTALVO SECRETARÍA DE HACIENDA</t>
  </si>
  <si>
    <t xml:space="preserve"> ADRIANA MARCELA FONTALVO RESTREPO SECRETARÍA DE HACIENDA</t>
  </si>
  <si>
    <t>LUZ AIDE CORREA  SECRETARÍA DE HACIENDA</t>
  </si>
  <si>
    <t>ANGELA PIEDAD SOTO MARIN SECRETARÍA DE HACIENDA</t>
  </si>
  <si>
    <t>ANGELA PIEDAD SOTO MARIN SECRETARIA DE HAICENDA</t>
  </si>
  <si>
    <t>MELISSA URREGO MEJIA SECRETARIA DE HAICENDA</t>
  </si>
  <si>
    <t>JUAN CARLOS ARANGO RAMÍREZ SECRETARÍA HACIENDA</t>
  </si>
  <si>
    <t>NORMAN HARRY POSADA SECRETARÍA HACIENDA</t>
  </si>
  <si>
    <t>NORMAN HARRY POSADA SECRETARIA DE HAICENDA</t>
  </si>
  <si>
    <t>GLORIA MARÍA MÚNERA VELÁSQUEZ GERENCIA INDÍGENA</t>
  </si>
  <si>
    <t>JOHN JAIRO GUERRA ACOSTA GERENCIA INDÍGENA</t>
  </si>
  <si>
    <t>GRECIA MARÍA MORALES GERENCIA INDÍGENA</t>
  </si>
  <si>
    <t>ANA ISABEL CRUZ GAVIRIA GERENCIA INDÍGENA</t>
  </si>
  <si>
    <t>SANTIAGO MORALES QUIJANO GERENCIA DE INFANCIA, ADOLESCENCIA Y JUVENTUD</t>
  </si>
  <si>
    <t>RODRIGO ECHEVERRY OCHOA SECRETARÍA DE INFRAESTRUCTURA FÍSICA</t>
  </si>
  <si>
    <t>ANA MARÍA MEDINA GALLÓN  GERENCIA DE SEGURIDAD ALIMENTARIA Y NUTRICIONAL DE ANTIOQUIA - MANÁ</t>
  </si>
  <si>
    <t>CARLOS ANDRES ESCOBAR DIEZ SECRETARÍA DE MEDIO AMBIENTE</t>
  </si>
  <si>
    <t>CAROLINA PEREZ SECRETARÍA DE LAS MUJERES</t>
  </si>
  <si>
    <t>MARIA MERCEDES ORTEGA MATEOS SECRETARÍA DE LAS MUJERES</t>
  </si>
  <si>
    <t>EFRAIM BUITRAGO SECRETARÍA DE LAS MUJERES</t>
  </si>
  <si>
    <t>ADRIANA MARÍA OSORIO CARDONA  SECRETARÍA DE LAS MUJERES</t>
  </si>
  <si>
    <t>CLARA LÍA ORTIZ BUSTAMANTE SECRETARÍA DE LAS MUJERES</t>
  </si>
  <si>
    <t>JACINTO CORDOBA MAQUILON  SECRETARÍA DE LAS MUJERES</t>
  </si>
  <si>
    <t>ADRIANA MARÍA CARDONA BEDOYA SECRETARÍA DE LAS MUJERES</t>
  </si>
  <si>
    <t>MARIA CONSUELO MESA LONDOÑO SECRETARÍA DE LAS MUJERES</t>
  </si>
  <si>
    <t>JORGE MARIO DURAN FRANCO SECRETARÍA DE PARTICIPACIÓN CIUDADANA Y DESARROLLO SOCIAL</t>
  </si>
  <si>
    <t>JORGEMARIO DURAN FRANCO SECRETARÍA DE PARTICIPACIÓN CIUDADANA Y DESARROLLO SOCIAL</t>
  </si>
  <si>
    <t>HERNANDO LATORRE FORERO DEPARTAMENTO ADMINISTRATIVO DE PLANEACIÓN</t>
  </si>
  <si>
    <t>SEBASTIÁN MUÑOZ ZULUAGA DEPARTAMENTO ADMINISTRATIVO DE PLANEACIÓN</t>
  </si>
  <si>
    <t>ALVARO VILLADA GARCÍA DEPARTAMENTO ADMINISTRATIVO DE PLANEACIÓN</t>
  </si>
  <si>
    <t>JORGE HUGO ELEJALDE DEPARTAMENTO ADMINISTRATIVO DE PLANEACIÓN</t>
  </si>
  <si>
    <t>FERNANDO LEÓN HENAO ZEA DEPARTAMENTO ADMINISTRATIVO DE PLANEACIÓN</t>
  </si>
  <si>
    <t>MIGUEL ANDRES QUINTERO CALLE DEPARTAMENTO ADMINISTRATIVO DE PLANEACIÓN</t>
  </si>
  <si>
    <t>OFELIA ELCY VELÁSQUEZ HERNÁNDEZ DEPARTAMENTO ADMINISTRATIVO DE PLANEACIÓN</t>
  </si>
  <si>
    <t>LUIS ENRIQUE VALDERRAMA SECRETARÍA DE PRODUCTIVIDAD Y COMPETITIVIDAD</t>
  </si>
  <si>
    <t>CYOMARA RÍOS SECRETARÍA DE PRODUCTIVIDAD Y COMPETITIVIDAD</t>
  </si>
  <si>
    <t>YOMAR ANDRÉS BENÍTEZ ÁLVAREZ SECRETARÍA DE PRODUCTIVIDAD Y COMPETITIVIDAD</t>
  </si>
  <si>
    <t>PIEDAD DEL PILAR ARAGON MEDINA SECRETARÍA DE PRODUCTIVIDAD Y COMPETITIVIDAD</t>
  </si>
  <si>
    <t>MARIELA  RÍOS OSORIO  SECRETARÍA DE PRODUCTIVIDAD Y COMPETITIVIDAD</t>
  </si>
  <si>
    <t>LUIS ORLANDO ECHAVARRÍA CUARTAS SECRETARÍA DE PRODUCTIVIDAD Y COMPETITIVIDAD</t>
  </si>
  <si>
    <t>CATALINA AYALA VILLA SECRETARÍA DE PRODUCTIVIDAD Y COMPETITIVIDAD</t>
  </si>
  <si>
    <t>LUIS JAIME OSORIO ARENAS SECRETARÍA DE PRODUCTIVIDAD Y COMPETITIVIDAD</t>
  </si>
  <si>
    <t>SANDRA PAOLA GALLEJO ROJAS SECRETARÍA DE PRODUCTIVIDAD Y COMPETITIVIDAD</t>
  </si>
  <si>
    <t>FABIOLA VERGARA SECRETARÍA DE PRODUCTIVIDAD Y COMPETITIVIDAD</t>
  </si>
  <si>
    <t>DIANA PATRICIA TABORDA DÍAZ SECRETARÍA DE PRODUCTIVIDAD Y COMPETITIVIDAD</t>
  </si>
  <si>
    <t>JUAN DAVID GARCIA MARULANDA  SECRETARÍA DE PRODUCTIVIDAD Y COMPETITIVIDAD</t>
  </si>
  <si>
    <t>GONZALO DUQUE VALENCIA SECRETARÍA DE PRODUCTIVIDAD Y COMPETITIVIDAD</t>
  </si>
  <si>
    <t>HARLINTON SMITH ARANGO SECRETARÍA DE PRODUCTIVIDAD Y COMPETITIVIDAD</t>
  </si>
  <si>
    <t>YULIANA ANDREA BARRIENTOS  SECRETARÍA SECCIONAL DE SALUD Y PROTECCIÓN SOCIAL</t>
  </si>
  <si>
    <t>ROSENDO OROZCO CARDONA SECRETARÍA SECCIONAL DE SALUD Y PROTECCIÓN SOCIAL</t>
  </si>
  <si>
    <t>LUIS ARMANDO GALEANO MARÍN SECRETARÍA SECCIONAL DE SALUD Y PROTECCIÓN SOCIAL</t>
  </si>
  <si>
    <t>CARLOS SAMUEL OSORIO SECRETARÍA SECCIONAL DE SALUD Y PROTECCIÓN SOCIAL</t>
  </si>
  <si>
    <t>IVÁN DE JESÚS RUIZ MONSALVE SECRETARÍA SECCIONAL DE SALUD Y PROTECCIÓN SOCIAL</t>
  </si>
  <si>
    <t>LUIS CARLOS GAVIRIA G. SECRETARÍA SECCIONAL DE SALUD Y PROTECCIÓN SOCIAL</t>
  </si>
  <si>
    <t>PIEDAD MARTINEZ GALEANO SECRETARÍA SECCIONAL DE SALUD Y PROTECCIÓN SOCIAL</t>
  </si>
  <si>
    <t>JOHN WILLIAM TABARES MORALES SECRETARÍA SECCIONAL DE SALUD Y PROTECCIÓN SOCIAL</t>
  </si>
  <si>
    <t>IVAN D ZEA CARRASQUILLA SECRETARÍA SECCIONAL DE SALUD Y PROTECCIÓN SOCIAL</t>
  </si>
  <si>
    <t>IVAN D ZEA C SECRETARÍA SECCIONAL DE SALUD Y PROTECCIÓN SOCIAL</t>
  </si>
  <si>
    <t>PATRICIA ELENA PAMPLONA AMAYA  SECRETARÍA SECCIONAL DE SALUD Y PROTECCIÓN SOCIAL</t>
  </si>
  <si>
    <t>CESAR MAURICIO RUIZ CHAVERRA SECRETARÍA SECCIONAL DE SALUD Y PROTECCIÓN SOCIAL</t>
  </si>
  <si>
    <t>NICOLÁS ANTONIO MONTOYA CALLE SECRETARÍA SECCIONAL DE SALUD Y PROTECCIÓN SOCIAL</t>
  </si>
  <si>
    <t>SANTIAGO MARÍN SECRETARÍA SECCIONAL DE SALUD Y PROTECCIÓN SOCIAL</t>
  </si>
  <si>
    <t>DIANA DAVID SECRETARÍA SECCIONAL DE SALUD Y PROTECCIÓN SOCIAL</t>
  </si>
  <si>
    <t>LUIS FERNANDO GALLEGO ARANGO SECRETARÍA SECCIONAL DE SALUD Y PROTECCIÓN SOCIAL</t>
  </si>
  <si>
    <t>VICTORIA EUGENIA VILLEGAS CARDENAS SECRETARÍA SECCIONAL DE SALUD Y PROTECCIÓN SOCIAL</t>
  </si>
  <si>
    <t>SERVIDOR DE LA SUBSECRETARIA LOGÍSTICA SECRETARÍA SECCIONAL DE SALUD Y PROTECCIÓN SOCIAL</t>
  </si>
  <si>
    <t>ALEXANDRA JIMENA JIMÉNEZ SECRETARÍA SECCIONAL DE SALUD Y PROTECCIÓN SOCIAL</t>
  </si>
  <si>
    <t>MARY RUTH BROME BOHÓQUEZ SECRETARÍA SECCIONAL DE SALUD Y PROTECCIÓN SOCIAL</t>
  </si>
  <si>
    <t>DORA GÓMEZ SECRETARÍA SECCIONAL DE SALUD Y PROTECCIÓN SOCIAL</t>
  </si>
  <si>
    <t>ADRIANA PATRICIA ECHEVERRI RIOS SECRETARÍA SECCIONAL DE SALUD Y PROTECCIÓN SOCIAL</t>
  </si>
  <si>
    <t>JOJHAN ESDIVIER LUJAN VALENCIA SECRETARÍA SECCIONAL DE SALUD Y PROTECCIÓN SOCIAL</t>
  </si>
  <si>
    <t>ADRIANA GONZÁLEZ SECRETARÍA SECCIONAL DE SALUD Y PROTECCIÓN SOCIAL</t>
  </si>
  <si>
    <t>MARIA DEL PILAR LÓPEZ MONTOYA SECRETARÍA SECCIONAL DE SALUD Y PROTECCIÓN SOCIAL</t>
  </si>
  <si>
    <t>ANGELA JARAMILLO BLANDÓN SECRETARÍA SECCIONAL DE SALUD Y PROTECCIÓN SOCIAL</t>
  </si>
  <si>
    <t>ALEXANDRA GALLO TABARES SECRETARÍA SECCIONAL DE SALUD Y PROTECCIÓN SOCIAL</t>
  </si>
  <si>
    <t>LUZ MYRIAM CANO VELÁSQUEZ SECRETARÍA SECCIONAL DE SALUD Y PROTECCIÓN SOCIAL</t>
  </si>
  <si>
    <t>JUAN ESTEBAN APRAEZ SECRETARÍA SECCIONAL DE SALUD Y PROTECCIÓN SOCIAL</t>
  </si>
  <si>
    <t>JOHANA ELENA CORTÉS SECRETARÍA SECCIONAL DE SALUD Y PROTECCIÓN SOCIAL</t>
  </si>
  <si>
    <t>MARCELA ARRUBLA VILLA SECRETARÍA SECCIONAL DE SALUD Y PROTECCIÓN SOCIAL</t>
  </si>
  <si>
    <t>OMAIRA MARZOLA SECRETARÍA SECCIONAL DE SALUD Y PROTECCIÓN SOCIAL</t>
  </si>
  <si>
    <t>NORELLY AREIZA RAMIREZ  SECRETARÍA SECCIONAL DE SALUD Y PROTECCIÓN SOCIAL</t>
  </si>
  <si>
    <t>GUSTAVO ADOLFO POSADA SECRETARÍA SECCIONAL DE SALUD Y PROTECCIÓN SOCIAL</t>
  </si>
  <si>
    <t>MARIA CLAUDIA NOREÑA HENAO SECRETARÍA SECCIONAL DE SALUD Y PROTECCIÓN SOCIAL</t>
  </si>
  <si>
    <t>JORGE ENRIQUE MEJIA ARENAS SECRETARÍA SECCIONAL DE SALUD Y PROTECCIÓN SOCIAL</t>
  </si>
  <si>
    <t>MÓNICA MARÍA VANEGAS GIRALDO SECRETARÍA SECCIONAL DE SALUD Y PROTECCIÓN SOCIAL</t>
  </si>
  <si>
    <t>LUIS FERNANDO PALACIO SECRETARÍA SECCIONAL DE SALUD Y PROTECCIÓN SOCIAL</t>
  </si>
  <si>
    <t>BEATRIZ I LOPERA MONTOYA SECRETARÍA SECCIONAL DE SALUD Y PROTECCIÓN SOCIAL</t>
  </si>
  <si>
    <t>VICTORIA EUGENIA VILLEGAS SECRETARÍA SECCIONAL DE SALUD Y PROTECCIÓN SOCIAL</t>
  </si>
  <si>
    <t>VICTORIA EUGENIA VILLEGAS Y ALEJANDO ARREDONDO  SECRETARÍA SECCIONAL DE SALUD Y PROTECCIÓN SOCIAL</t>
  </si>
  <si>
    <t>SANDRA ANGULO SECRETARÍA SECCIONAL DE SALUD Y PROTECCIÓN SOCIAL</t>
  </si>
  <si>
    <t>ERIKA MARIA TORRES FLOREZ SECRETARÍA SECCIONAL DE SALUD Y PROTECCIÓN SOCIAL</t>
  </si>
  <si>
    <t>GLORIA ISABEL ESCOBAR MORALES SECRETARÍA SECCIONAL DE SALUD Y PROTECCIÓN SOCIAL</t>
  </si>
  <si>
    <t>MARIA DEL ROSARIO MANRIQUE ALZATE  SECRETARÍA SECCIONAL DE SALUD Y PROTECCIÓN SOCIAL</t>
  </si>
  <si>
    <t>ALEXANDRA LEONOR ALVAREZ AVILA SECRETARÍA SECCIONAL DE SALUD Y PROTECCIÓN SOCIAL</t>
  </si>
  <si>
    <t>SAMIR ALONSO MURILLO SECRETARÍA SECCIONAL DE SALUD Y PROTECCIÓN SOCIAL</t>
  </si>
  <si>
    <t>ANA CRISTINA URIBE PALACIO SECRETARÍA SECCIONAL DE SALUD Y PROTECCIÓN SOCIAL</t>
  </si>
  <si>
    <t>LUZ MARINA MARTINEZ A SECRETARÍA GENERAL</t>
  </si>
  <si>
    <t>JUAN CARLOS ARANGO RAMÍREZ SECRETARÍA GENERAL</t>
  </si>
  <si>
    <t>DIANA DAVID SECRETARÍA GENERAL</t>
  </si>
  <si>
    <t>MARIA VICTORIA HOYOS  SECRETARÍA GENERAL</t>
  </si>
  <si>
    <t>JUAN GUILLERMO CAÑAS R SECRETARÍA GENERAL</t>
  </si>
  <si>
    <t>JAVIER ALONSO LONDOÑO H SECRETARÍA GENERAL</t>
  </si>
  <si>
    <t>SANTIAGO MARÍN RESTREPO SECRETARÍA GENERAL</t>
  </si>
  <si>
    <t>WILLIAM VEGA ARANGO SECRETARÍA GENERAL</t>
  </si>
  <si>
    <t>MARINO GUTIERREZ MARQUEZ SECRETARÍA GENERAL</t>
  </si>
  <si>
    <t>JUAN CARLOS GALLEGO O SECRETARÍA GENERAL</t>
  </si>
  <si>
    <t>DONALDY GIRALDO GARCIA SECRETARÍA GENERAL</t>
  </si>
  <si>
    <t>JOSÉ MAURICIO MESA R SECRETARÍA GENERAL</t>
  </si>
  <si>
    <t>RODOLFO MARQUEZ EALO SECRETARÍA GENERAL</t>
  </si>
  <si>
    <t>MARÍA NÉS OCHOA  SECRETARÍA GENERAL</t>
  </si>
  <si>
    <t>CATALINA JÍMENEZ HENAO  SECRETARÍA GENERAL</t>
  </si>
  <si>
    <t>GUSTAVO ADOLFO RESTREPO SECRETARÍA GENERAL</t>
  </si>
  <si>
    <t>JOSÉ MAURICIO MESA RESTREPO SECRETARÍA GENERAL</t>
  </si>
  <si>
    <t>CORONEL SECRETARÍA GENERAL</t>
  </si>
  <si>
    <t>LUDWYG LONDONO SERNA SECRETARÍA GENERAL</t>
  </si>
  <si>
    <t>SERGIO ALEXANDER CONTRERAS ROMERCO SECRETARÍA GENERAL</t>
  </si>
  <si>
    <t>MARIA ALEJANDRA VALLEJO SECRETARÍA GENERAL</t>
  </si>
  <si>
    <t>HENRY NELSON CARVAJAL PORRAS GERENCIA DE SERVICIOS PÚBLICOS</t>
  </si>
  <si>
    <t>VICTOR MAUNEL AGUIRRE DEL VALLE SECRETARIA DE MINAS</t>
  </si>
  <si>
    <t>DORA ELENA BALVIN AGUDELO  SECRETARIA DE MINAS</t>
  </si>
  <si>
    <t>MARGARITA  MARIA GIL QUINTERO SECRETARIA DE MINAS</t>
  </si>
  <si>
    <t>SEBASTIAN ESPINOSA JARAMILLO SECRETARIA DE MINAS</t>
  </si>
  <si>
    <t>FRANCISCO JAVIER ARISMENDI RODRIGUEZ SECRETARIA DE MINAS</t>
  </si>
  <si>
    <t>JUAN JOSÉ CASTAÑO VERGARA SECRETARIA DE MINAS</t>
  </si>
  <si>
    <t>JUAN CARLOS BUITRAGO BOTERO SECRETARIA DE MINAS</t>
  </si>
  <si>
    <t>JUAN FELIPE LÓPEZ LONDOÑO SECRETARIA DE MINAS</t>
  </si>
  <si>
    <t>PAULA ANDREA MURILLO BENJUMEA SECRETARIA DE MINAS</t>
  </si>
  <si>
    <t>MAXIMILIANO SIERRA GONZALEZ SECRETARIA DE MINAS</t>
  </si>
  <si>
    <t>JUAN ESTEBAN SERNA GIRALDO SECRETARIA DE MINAS</t>
  </si>
  <si>
    <t>Recuperación de áreas deterioradas por minería, a través de tratamientos biológicos de aguas y lodos contaminados por mercurio y acompañamiento técnico a mineros de subsistencia en jurisdicción de Cornare.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</si>
</sst>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 #,##0_-;\-* #,##0_-;_-* &quot;-&quot;_-;_-@_-"/>
    <numFmt numFmtId="165" formatCode="#,##0.00\ \€"/>
  </numFmts>
  <fonts count="8" x14ac:knownFonts="1">
    <font>
      <sz val="10"/>
      <color theme="1"/>
      <name val="Arial"/>
      <family val="2"/>
    </font>
    <font>
      <b/>
      <sz val="10"/>
      <color theme="1"/>
      <name val="Verdana"/>
      <family val="2"/>
    </font>
    <font>
      <sz val="10"/>
      <color theme="1"/>
      <name val="Verdana"/>
      <family val="2"/>
    </font>
    <font>
      <sz val="10"/>
      <color theme="1"/>
      <name val="Arial"/>
      <family val="2"/>
    </font>
    <font>
      <sz val="8"/>
      <color theme="1"/>
      <name val="Arial"/>
      <family val="2"/>
    </font>
    <font>
      <b/>
      <sz val="8"/>
      <color theme="1"/>
      <name val="Arial"/>
      <family val="2"/>
    </font>
    <font>
      <b/>
      <i/>
      <sz val="8"/>
      <color theme="1"/>
      <name val="Arial"/>
      <family val="2"/>
    </font>
    <font>
      <sz val="8"/>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5"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5"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164" fontId="3" fillId="0" borderId="0" applyFont="0" applyFill="0" applyBorder="0" applyAlignment="0" applyProtection="0"/>
  </cellStyleXfs>
  <cellXfs count="20">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4" fillId="0" borderId="0" xfId="0" applyFont="1" applyProtection="1">
      <protection locked="0"/>
    </xf>
    <xf numFmtId="0" fontId="4" fillId="0" borderId="0" xfId="0" applyFont="1"/>
    <xf numFmtId="1" fontId="4" fillId="0" borderId="0" xfId="0" applyNumberFormat="1" applyFont="1" applyProtection="1">
      <protection locked="0"/>
    </xf>
    <xf numFmtId="0" fontId="4" fillId="7" borderId="1" xfId="0" applyFont="1" applyFill="1" applyBorder="1" applyAlignment="1">
      <alignment horizontal="left" vertical="center" wrapText="1"/>
    </xf>
    <xf numFmtId="0" fontId="5" fillId="3" borderId="0" xfId="7" applyFont="1" applyAlignment="1" applyProtection="1">
      <alignment horizontal="center" vertical="center" wrapText="1"/>
    </xf>
    <xf numFmtId="1" fontId="5" fillId="3" borderId="0" xfId="7" applyNumberFormat="1" applyFont="1" applyAlignment="1" applyProtection="1">
      <alignment horizontal="center" vertical="center" wrapText="1"/>
      <protection locked="0"/>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7" borderId="1" xfId="0" applyFont="1" applyFill="1" applyBorder="1" applyAlignment="1">
      <alignment horizontal="center" vertical="center" wrapText="1"/>
    </xf>
    <xf numFmtId="1" fontId="4" fillId="0" borderId="1" xfId="26" applyNumberFormat="1" applyFont="1" applyBorder="1" applyAlignment="1">
      <alignment horizontal="right" vertical="center" wrapText="1"/>
    </xf>
    <xf numFmtId="0" fontId="4" fillId="0" borderId="1" xfId="0" applyFont="1" applyFill="1" applyBorder="1" applyAlignment="1">
      <alignment horizontal="center" vertical="center" wrapText="1"/>
    </xf>
    <xf numFmtId="49" fontId="4" fillId="0" borderId="1" xfId="13" applyNumberFormat="1" applyFont="1" applyFill="1" applyBorder="1" applyAlignment="1">
      <alignment horizontal="left" vertical="center" wrapText="1"/>
    </xf>
    <xf numFmtId="49" fontId="7" fillId="0" borderId="1" xfId="13" applyNumberFormat="1" applyFont="1" applyFill="1" applyBorder="1" applyAlignment="1">
      <alignment horizontal="left" vertical="center" wrapText="1"/>
    </xf>
    <xf numFmtId="0" fontId="5" fillId="2" borderId="1" xfId="6" applyFont="1" applyProtection="1">
      <alignment horizontal="left" vertical="center" wrapText="1"/>
    </xf>
    <xf numFmtId="0" fontId="4" fillId="0" borderId="0" xfId="0" applyFont="1" applyProtection="1">
      <protection locked="0"/>
    </xf>
    <xf numFmtId="1" fontId="4" fillId="0" borderId="0" xfId="0" applyNumberFormat="1" applyFont="1" applyProtection="1">
      <protection locked="0"/>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illares [0]" xfId="26" builtin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Afrodescendientes\2018\Plan%20Anual%202018\paa%2001042017_origina%202018%20-G.Af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HIGUITAC\Downloads\PAA%20COMUNICACIONES%2001122017%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HIGUITAC\Desktop\2017\PLAN%20DE%20COMPRAS%202017\PAA%20MUJERES%200211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322">
          <cell r="B322" t="str">
            <v>Departamento Administrativo de Planeación</v>
          </cell>
          <cell r="D322" t="str">
            <v>Concurso de Méritos</v>
          </cell>
        </row>
        <row r="323">
          <cell r="B323" t="str">
            <v>Departamento Administrativo del Sistema de Prevención, Atención y Recuperación de Desastres - DAPARD</v>
          </cell>
          <cell r="D323" t="str">
            <v>Contratación Directa - Arrendamiento o Adquisición de Bienes Inmuebles</v>
          </cell>
        </row>
        <row r="324">
          <cell r="B324" t="str">
            <v>Despacho del Gobernador</v>
          </cell>
          <cell r="D324" t="str">
            <v>Contratación Directa - Bienes y Servicios en el Sector Defensa y en el Departamento Administrativo de Seguridad</v>
          </cell>
        </row>
        <row r="325">
          <cell r="B325" t="str">
            <v>Fábrica de Licores y Alcoholes de Antioquia - FLA</v>
          </cell>
          <cell r="D325" t="str">
            <v>Contratación Directa - Contratos Interadministrativos</v>
          </cell>
        </row>
        <row r="326">
          <cell r="B326" t="str">
            <v>Gerencia de Afrodescendientes</v>
          </cell>
          <cell r="D326" t="str">
            <v>Contratación Directa - Contratos para el Desarrollo de Actividades Científicas y Tecnológicas</v>
          </cell>
        </row>
        <row r="327">
          <cell r="B327" t="str">
            <v>Gerencia de Auditoría Interna</v>
          </cell>
          <cell r="D327" t="str">
            <v>Contratación Directa - Empréstito</v>
          </cell>
        </row>
        <row r="328">
          <cell r="B328" t="str">
            <v>Gerencia de Infancia, Adolescencia y Juventud</v>
          </cell>
          <cell r="D328" t="str">
            <v xml:space="preserve">Contratación Directa - Encargo Fiduciario </v>
          </cell>
        </row>
        <row r="329">
          <cell r="B329" t="str">
            <v>Gerencia de Paz</v>
          </cell>
          <cell r="D329" t="str">
            <v>Contratación Directa - No pluralidad de oferentes</v>
          </cell>
        </row>
        <row r="330">
          <cell r="B330" t="str">
            <v>Gerencia de Seguridad Alimentaria y Nutricional de Antioquia - MANÁ</v>
          </cell>
          <cell r="D330" t="str">
            <v>Contratación Directa - Prestación de Servicios y de Apoyo a la Gestión Persona Jurídica</v>
          </cell>
        </row>
        <row r="331">
          <cell r="B331" t="str">
            <v>Gerencia de Servicios Públicos</v>
          </cell>
          <cell r="D331" t="str">
            <v>Contratación Directa - Prestación de Servicios y de Apoyo a la Gestión Persona Natural</v>
          </cell>
        </row>
        <row r="332">
          <cell r="B332" t="str">
            <v>Gerencia Indígena</v>
          </cell>
          <cell r="D332" t="str">
            <v>Contratación Directa - Urgencia Manifiesta</v>
          </cell>
        </row>
        <row r="333">
          <cell r="B333" t="str">
            <v>Oficina de Comunicaciones</v>
          </cell>
          <cell r="D333" t="str">
            <v>Licitación Pública</v>
          </cell>
        </row>
        <row r="334">
          <cell r="B334" t="str">
            <v>Secretaría de Agricultura y Desarrollo Rural</v>
          </cell>
          <cell r="D334" t="str">
            <v>Mínima Cuantía</v>
          </cell>
        </row>
        <row r="335">
          <cell r="B335" t="str">
            <v>Secretaría de Educación</v>
          </cell>
          <cell r="D335" t="str">
            <v>Otro Tipo de Contrato</v>
          </cell>
        </row>
        <row r="336">
          <cell r="B336" t="str">
            <v>Secretaría de Gestión Humana y Desarrollo Organizacional</v>
          </cell>
          <cell r="D336" t="str">
            <v xml:space="preserve">Régimen Especial - Artículo 14 Ley 9 de 1989, Ley 388 de 1997 </v>
          </cell>
        </row>
        <row r="337">
          <cell r="B337" t="str">
            <v>Secretaría de Gobierno</v>
          </cell>
          <cell r="D337" t="str">
            <v>Régimen Especial - Artículo 95 Ley 489 de 1998</v>
          </cell>
        </row>
        <row r="338">
          <cell r="B338" t="str">
            <v>Secretaría de Hacienda</v>
          </cell>
          <cell r="D338" t="str">
            <v>Régimen Especial - Artículo 96 Ley 489 de 1998</v>
          </cell>
        </row>
        <row r="339">
          <cell r="B339" t="str">
            <v>Secretaría de Infraestructura Física</v>
          </cell>
          <cell r="D339" t="str">
            <v>Régimen Especial - Concesión Minera</v>
          </cell>
        </row>
        <row r="340">
          <cell r="B340" t="str">
            <v>Secretaría de las Mujeres</v>
          </cell>
          <cell r="D340" t="str">
            <v>Régimen Especial - Contrato de Comodato</v>
          </cell>
        </row>
        <row r="341">
          <cell r="B341" t="str">
            <v>Secretaría de Medio Ambiente</v>
          </cell>
          <cell r="D341" t="str">
            <v>Régimen Especial - Decreto 092 de 2017</v>
          </cell>
        </row>
        <row r="342">
          <cell r="B342" t="str">
            <v>Secretaría de Minas</v>
          </cell>
          <cell r="D342" t="str">
            <v>Régimen Especial - Decreto 1084 de 2015</v>
          </cell>
        </row>
        <row r="343">
          <cell r="B343" t="str">
            <v>Secretaría de Participación Ciudadana y Desarrollo Social</v>
          </cell>
          <cell r="D343" t="str">
            <v>Régimen Especial - Decreto 1851 de 2015</v>
          </cell>
        </row>
        <row r="344">
          <cell r="B344" t="str">
            <v>Secretaría de Productividad y Competitividad</v>
          </cell>
          <cell r="D344" t="str">
            <v>Régimen Especial - Decreto 2500 de 2010</v>
          </cell>
        </row>
        <row r="345">
          <cell r="B345" t="str">
            <v>Secretaría General</v>
          </cell>
          <cell r="D345" t="str">
            <v>Régimen Especial - Ley 14 de 1983, Decreto 1222 de 1986</v>
          </cell>
        </row>
        <row r="346">
          <cell r="B346" t="str">
            <v>Secretaría Privada</v>
          </cell>
          <cell r="D346" t="str">
            <v>Régimen Especial - Oferta de Concesión Mercantil</v>
          </cell>
        </row>
        <row r="347">
          <cell r="B347" t="str">
            <v>Secretaría Seccional de Salud y Protección Social</v>
          </cell>
          <cell r="D347" t="str">
            <v>Régimen Especial - Organismos Internacionales</v>
          </cell>
        </row>
        <row r="348">
          <cell r="D348" t="str">
            <v>Selección Abreviada - Acuerdo Marco de Precios</v>
          </cell>
        </row>
        <row r="349">
          <cell r="D349" t="str">
            <v>Selección Abreviada - Adquisición en Bolsa de Productos</v>
          </cell>
        </row>
        <row r="350">
          <cell r="D350" t="str">
            <v>Selección Abreviada - Enajenación de Bienes</v>
          </cell>
        </row>
        <row r="351">
          <cell r="D351" t="str">
            <v>Selección Abreviada - Menor Cuantía</v>
          </cell>
        </row>
        <row r="352">
          <cell r="D352" t="str">
            <v>Selección Abreviada - Subasta Inversa</v>
          </cell>
        </row>
        <row r="355">
          <cell r="D355" t="str">
            <v>Presupuesto de entidad nacional</v>
          </cell>
        </row>
        <row r="356">
          <cell r="D356" t="str">
            <v>Recursos de crédito</v>
          </cell>
        </row>
        <row r="357">
          <cell r="D357" t="str">
            <v>Recursos propios</v>
          </cell>
        </row>
        <row r="358">
          <cell r="D358" t="str">
            <v>Regalías</v>
          </cell>
        </row>
        <row r="359">
          <cell r="D359" t="str">
            <v>SGP</v>
          </cell>
        </row>
        <row r="362">
          <cell r="D362" t="str">
            <v>N/A</v>
          </cell>
        </row>
        <row r="363">
          <cell r="D363" t="str">
            <v>Aprobadas</v>
          </cell>
        </row>
        <row r="364">
          <cell r="D364" t="str">
            <v>No solicitadas</v>
          </cell>
        </row>
        <row r="365">
          <cell r="D365" t="str">
            <v>Solicitadas</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319">
          <cell r="B319" t="str">
            <v>Departamento Administrativo de Planeación</v>
          </cell>
        </row>
        <row r="320">
          <cell r="B320" t="str">
            <v>Departamento Administrativo del Sistema de Prevención, Atención y Recuperación de Desastres - DAPARD</v>
          </cell>
        </row>
        <row r="321">
          <cell r="B321" t="str">
            <v>Despacho del Gobernador</v>
          </cell>
        </row>
        <row r="322">
          <cell r="B322" t="str">
            <v>Fábrica de Licores y Alcoholes de Antioquia - FLA</v>
          </cell>
        </row>
        <row r="323">
          <cell r="B323" t="str">
            <v>Gerencia de Afrodescendientes</v>
          </cell>
        </row>
        <row r="324">
          <cell r="B324" t="str">
            <v>Gerencia de Auditoría Interna</v>
          </cell>
        </row>
        <row r="325">
          <cell r="B325" t="str">
            <v>Gerencia de Infancia, Adolescencia y Juventud</v>
          </cell>
        </row>
        <row r="326">
          <cell r="B326" t="str">
            <v>Gerencia de Paz</v>
          </cell>
        </row>
        <row r="327">
          <cell r="B327" t="str">
            <v>Gerencia de Seguridad Alimentaria y Nutricional de Antioquia - MANÁ</v>
          </cell>
        </row>
        <row r="328">
          <cell r="B328" t="str">
            <v>Gerencia de Servicios Públicos</v>
          </cell>
        </row>
        <row r="329">
          <cell r="B329" t="str">
            <v>Gerencia Indígena</v>
          </cell>
        </row>
        <row r="330">
          <cell r="B330" t="str">
            <v>Oficina de Comunicaciones</v>
          </cell>
        </row>
        <row r="331">
          <cell r="B331" t="str">
            <v>Secretaría de Agricultura y Desarrollo Rural</v>
          </cell>
        </row>
        <row r="332">
          <cell r="B332" t="str">
            <v>Secretaría de Educación</v>
          </cell>
        </row>
        <row r="333">
          <cell r="B333" t="str">
            <v>Secretaría de Gestión Humana y Desarrollo Organizacional</v>
          </cell>
        </row>
        <row r="334">
          <cell r="B334" t="str">
            <v>Secretaría de Gobierno</v>
          </cell>
        </row>
        <row r="335">
          <cell r="B335" t="str">
            <v>Secretaría de Hacienda</v>
          </cell>
        </row>
        <row r="336">
          <cell r="B336" t="str">
            <v>Secretaría de Infraestructura Física</v>
          </cell>
        </row>
        <row r="337">
          <cell r="B337" t="str">
            <v>Secretaría de las Mujeres</v>
          </cell>
        </row>
        <row r="338">
          <cell r="B338" t="str">
            <v>Secretaría de Medio Ambiente</v>
          </cell>
        </row>
        <row r="339">
          <cell r="B339" t="str">
            <v>Secretaría de Minas</v>
          </cell>
        </row>
        <row r="340">
          <cell r="B340" t="str">
            <v>Secretaría de Participación Ciudadana y Desarrollo Social</v>
          </cell>
        </row>
        <row r="341">
          <cell r="B341" t="str">
            <v>Secretaría de Productividad y Competitividad</v>
          </cell>
        </row>
        <row r="342">
          <cell r="B342" t="str">
            <v>Secretaría General</v>
          </cell>
        </row>
        <row r="343">
          <cell r="B343" t="str">
            <v>Secretaría Privada</v>
          </cell>
        </row>
        <row r="344">
          <cell r="B344" t="str">
            <v>Secretaría Seccional de Salud y Protección Social</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351">
          <cell r="B351" t="str">
            <v>Departamento Administrativo de Planeación</v>
          </cell>
        </row>
        <row r="352">
          <cell r="B352" t="str">
            <v>Departamento Administrativo del Sistema de Prevención, Atención y Recuperación de Desastres - DAPARD</v>
          </cell>
        </row>
        <row r="353">
          <cell r="B353" t="str">
            <v>Despacho del Gobernador</v>
          </cell>
        </row>
        <row r="354">
          <cell r="B354" t="str">
            <v>Fábrica de Licores y Alcoholes de Antioquia - FLA</v>
          </cell>
        </row>
        <row r="355">
          <cell r="B355" t="str">
            <v>Gerencia de Afrodescendientes</v>
          </cell>
        </row>
        <row r="356">
          <cell r="B356" t="str">
            <v>Gerencia de Auditoría Interna</v>
          </cell>
        </row>
        <row r="357">
          <cell r="B357" t="str">
            <v>Gerencia de Infancia, Adolescencia y Juventud</v>
          </cell>
        </row>
        <row r="358">
          <cell r="B358" t="str">
            <v>Gerencia de Paz</v>
          </cell>
        </row>
        <row r="359">
          <cell r="B359" t="str">
            <v>Gerencia de Seguridad Alimentaria y Nutricional de Antioquia - MANÁ</v>
          </cell>
        </row>
        <row r="360">
          <cell r="B360" t="str">
            <v>Gerencia de Servicios Públicos</v>
          </cell>
        </row>
        <row r="361">
          <cell r="B361" t="str">
            <v>Gerencia Indígena</v>
          </cell>
        </row>
        <row r="362">
          <cell r="B362" t="str">
            <v>Oficina de Comunicaciones</v>
          </cell>
        </row>
        <row r="363">
          <cell r="B363" t="str">
            <v>Secretaría de Agricultura y Desarrollo Rural</v>
          </cell>
        </row>
        <row r="364">
          <cell r="B364" t="str">
            <v>Secretaría de Educación</v>
          </cell>
        </row>
        <row r="365">
          <cell r="B365" t="str">
            <v>Secretaría de Gestión Humana y Desarrollo Organizacional</v>
          </cell>
        </row>
        <row r="366">
          <cell r="B366" t="str">
            <v>Secretaría de Gobierno</v>
          </cell>
        </row>
        <row r="367">
          <cell r="B367" t="str">
            <v>Secretaría de Hacienda</v>
          </cell>
        </row>
        <row r="368">
          <cell r="B368" t="str">
            <v>Secretaría de Infraestructura Física</v>
          </cell>
        </row>
        <row r="369">
          <cell r="B369" t="str">
            <v>Secretaría de las Mujeres</v>
          </cell>
        </row>
        <row r="370">
          <cell r="B370" t="str">
            <v>Secretaría de Medio Ambiente</v>
          </cell>
        </row>
        <row r="371">
          <cell r="B371" t="str">
            <v>Secretaría de Minas</v>
          </cell>
        </row>
        <row r="372">
          <cell r="B372" t="str">
            <v>Secretaría de Participación Ciudadana y Desarrollo Social</v>
          </cell>
        </row>
        <row r="373">
          <cell r="B373" t="str">
            <v>Secretaría de Productividad y Competitividad</v>
          </cell>
        </row>
        <row r="374">
          <cell r="B374" t="str">
            <v>Secretaría General</v>
          </cell>
        </row>
        <row r="375">
          <cell r="B375" t="str">
            <v>Secretaría Privada</v>
          </cell>
        </row>
        <row r="376">
          <cell r="B376" t="str">
            <v>Secretaría Seccional de Salud y Protección Social</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Victoria.hoyos@antioquia.gov.co" TargetMode="External"/><Relationship Id="rId13" Type="http://schemas.openxmlformats.org/officeDocument/2006/relationships/hyperlink" Target="mailto:maximiliano.sierra@antioquia.gov.co" TargetMode="External"/><Relationship Id="rId3" Type="http://schemas.openxmlformats.org/officeDocument/2006/relationships/hyperlink" Target="mailto:juanfelipe.lopez@antioquia.gov.co" TargetMode="External"/><Relationship Id="rId7" Type="http://schemas.openxmlformats.org/officeDocument/2006/relationships/hyperlink" Target="mailto:juan.castano@antioquia.gov.co" TargetMode="External"/><Relationship Id="rId12" Type="http://schemas.openxmlformats.org/officeDocument/2006/relationships/hyperlink" Target="mailto:juanesteban.serna@antioquia.gov.co" TargetMode="External"/><Relationship Id="rId17" Type="http://schemas.openxmlformats.org/officeDocument/2006/relationships/printerSettings" Target="../printerSettings/printerSettings1.bin"/><Relationship Id="rId2" Type="http://schemas.openxmlformats.org/officeDocument/2006/relationships/hyperlink" Target="mailto:Victoria.hoyos@antioquia.gov.co" TargetMode="External"/><Relationship Id="rId16" Type="http://schemas.openxmlformats.org/officeDocument/2006/relationships/hyperlink" Target="mailto:Victoria.hoyos@antioquia.gov.co" TargetMode="External"/><Relationship Id="rId1" Type="http://schemas.openxmlformats.org/officeDocument/2006/relationships/hyperlink" Target="mailto:juan.buitrago@antioquia.gov.co" TargetMode="External"/><Relationship Id="rId6" Type="http://schemas.openxmlformats.org/officeDocument/2006/relationships/hyperlink" Target="mailto:juan.castano@antioquia.gov.co" TargetMode="External"/><Relationship Id="rId11" Type="http://schemas.openxmlformats.org/officeDocument/2006/relationships/hyperlink" Target="mailto:juanesteban.serna@antioquia.gov.co" TargetMode="External"/><Relationship Id="rId5" Type="http://schemas.openxmlformats.org/officeDocument/2006/relationships/hyperlink" Target="mailto:sebastian.espinosa@antioquia.gov.co" TargetMode="External"/><Relationship Id="rId15" Type="http://schemas.openxmlformats.org/officeDocument/2006/relationships/hyperlink" Target="mailto:maximiliano.sierra@antioquia.gov.co" TargetMode="External"/><Relationship Id="rId10" Type="http://schemas.openxmlformats.org/officeDocument/2006/relationships/hyperlink" Target="mailto:juanesteban.serna@antioquia.gov.co" TargetMode="External"/><Relationship Id="rId4" Type="http://schemas.openxmlformats.org/officeDocument/2006/relationships/hyperlink" Target="mailto:Victoria.hoyos@antioquia.gov.co" TargetMode="External"/><Relationship Id="rId9" Type="http://schemas.openxmlformats.org/officeDocument/2006/relationships/hyperlink" Target="mailto:Victoria.hoyos@antioquia.gov.co" TargetMode="External"/><Relationship Id="rId14" Type="http://schemas.openxmlformats.org/officeDocument/2006/relationships/hyperlink" Target="mailto:maximiliano.sierra@antioqui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25"/>
  <sheetViews>
    <sheetView tabSelected="1" topLeftCell="E1" workbookViewId="0">
      <pane ySplit="4" topLeftCell="A5" activePane="bottomLeft" state="frozen"/>
      <selection pane="bottomLeft" activeCell="Q5" sqref="Q5"/>
    </sheetView>
  </sheetViews>
  <sheetFormatPr baseColWidth="10" defaultColWidth="12.5703125" defaultRowHeight="11.25" x14ac:dyDescent="0.2"/>
  <cols>
    <col min="1" max="1" width="12.7109375" style="4" bestFit="1" customWidth="1"/>
    <col min="2" max="2" width="52.28515625" style="4" customWidth="1"/>
    <col min="3" max="6" width="12.7109375" style="4" bestFit="1" customWidth="1"/>
    <col min="7" max="7" width="12.5703125" style="4"/>
    <col min="8" max="8" width="12.7109375" style="4" bestFit="1" customWidth="1"/>
    <col min="9" max="9" width="20.140625" style="6" bestFit="1" customWidth="1"/>
    <col min="10" max="10" width="13.42578125" style="6" bestFit="1" customWidth="1"/>
    <col min="11" max="12" width="12.7109375" style="4" bestFit="1" customWidth="1"/>
    <col min="13" max="13" width="19.7109375" style="4" customWidth="1"/>
    <col min="14" max="14" width="12.5703125" style="4"/>
    <col min="15" max="15" width="27.140625" style="4" customWidth="1"/>
    <col min="16" max="16" width="12.7109375" style="4" bestFit="1" customWidth="1"/>
    <col min="17" max="17" width="28.42578125" style="4" customWidth="1"/>
    <col min="18" max="16384" width="12.5703125" style="5"/>
  </cols>
  <sheetData>
    <row r="1" spans="1:18" x14ac:dyDescent="0.2">
      <c r="A1" s="17" t="s">
        <v>107772</v>
      </c>
      <c r="B1" s="18"/>
      <c r="C1" s="18"/>
      <c r="D1" s="18"/>
      <c r="E1" s="18"/>
      <c r="F1" s="18"/>
      <c r="G1" s="18"/>
      <c r="H1" s="18"/>
      <c r="I1" s="19"/>
      <c r="J1" s="19"/>
      <c r="K1" s="18"/>
      <c r="L1" s="18"/>
      <c r="M1" s="18"/>
      <c r="N1" s="18"/>
      <c r="O1" s="18"/>
      <c r="P1" s="18"/>
      <c r="Q1" s="18"/>
    </row>
    <row r="2" spans="1:18" x14ac:dyDescent="0.2">
      <c r="A2" s="18"/>
      <c r="B2" s="18"/>
      <c r="C2" s="18"/>
      <c r="D2" s="18"/>
      <c r="E2" s="18"/>
      <c r="F2" s="18"/>
      <c r="G2" s="18"/>
      <c r="H2" s="18"/>
      <c r="I2" s="19"/>
      <c r="J2" s="19"/>
      <c r="K2" s="18"/>
      <c r="L2" s="18"/>
      <c r="M2" s="18"/>
      <c r="N2" s="18"/>
      <c r="O2" s="18"/>
      <c r="P2" s="18"/>
      <c r="Q2" s="18"/>
    </row>
    <row r="3" spans="1:18" x14ac:dyDescent="0.2">
      <c r="A3" s="18"/>
      <c r="B3" s="18"/>
      <c r="C3" s="18"/>
      <c r="D3" s="18"/>
      <c r="E3" s="18"/>
      <c r="F3" s="18"/>
      <c r="G3" s="18"/>
      <c r="H3" s="18"/>
      <c r="I3" s="19"/>
      <c r="J3" s="19"/>
      <c r="K3" s="18"/>
      <c r="L3" s="18"/>
      <c r="M3" s="18"/>
      <c r="N3" s="18"/>
      <c r="O3" s="18"/>
      <c r="P3" s="18"/>
      <c r="Q3" s="18"/>
    </row>
    <row r="4" spans="1:18" ht="67.5" x14ac:dyDescent="0.2">
      <c r="A4" s="8" t="s">
        <v>107773</v>
      </c>
      <c r="B4" s="8" t="s">
        <v>107774</v>
      </c>
      <c r="C4" s="8" t="s">
        <v>107775</v>
      </c>
      <c r="D4" s="8" t="s">
        <v>107776</v>
      </c>
      <c r="E4" s="8" t="s">
        <v>107777</v>
      </c>
      <c r="F4" s="8" t="s">
        <v>5</v>
      </c>
      <c r="G4" s="8" t="s">
        <v>4</v>
      </c>
      <c r="H4" s="8" t="s">
        <v>39</v>
      </c>
      <c r="I4" s="9" t="s">
        <v>107778</v>
      </c>
      <c r="J4" s="9" t="s">
        <v>107779</v>
      </c>
      <c r="K4" s="8" t="s">
        <v>202</v>
      </c>
      <c r="L4" s="8" t="s">
        <v>94</v>
      </c>
      <c r="M4" s="8" t="s">
        <v>107780</v>
      </c>
      <c r="N4" s="8" t="s">
        <v>3</v>
      </c>
      <c r="O4" s="8" t="s">
        <v>107781</v>
      </c>
      <c r="P4" s="8" t="s">
        <v>107782</v>
      </c>
      <c r="Q4" s="8" t="s">
        <v>107783</v>
      </c>
    </row>
    <row r="5" spans="1:18" ht="33.75" x14ac:dyDescent="0.2">
      <c r="A5" s="10" t="s">
        <v>103553</v>
      </c>
      <c r="B5" s="10" t="s">
        <v>108158</v>
      </c>
      <c r="C5" s="11">
        <v>2</v>
      </c>
      <c r="D5" s="11">
        <v>2</v>
      </c>
      <c r="E5" s="11">
        <v>6</v>
      </c>
      <c r="F5" s="12">
        <v>1</v>
      </c>
      <c r="G5" s="7" t="s">
        <v>31</v>
      </c>
      <c r="H5" s="12">
        <v>0</v>
      </c>
      <c r="I5" s="13">
        <v>400000000</v>
      </c>
      <c r="J5" s="13">
        <v>400000000</v>
      </c>
      <c r="K5" s="14">
        <v>0</v>
      </c>
      <c r="L5" s="14">
        <v>0</v>
      </c>
      <c r="M5" s="15"/>
      <c r="N5" s="7" t="s">
        <v>104</v>
      </c>
      <c r="O5" s="10" t="s">
        <v>109470</v>
      </c>
      <c r="P5" s="7" t="s">
        <v>107988</v>
      </c>
      <c r="Q5" s="7" t="s">
        <v>107989</v>
      </c>
      <c r="R5"/>
    </row>
    <row r="6" spans="1:18" ht="33.75" x14ac:dyDescent="0.2">
      <c r="A6" s="10" t="s">
        <v>103553</v>
      </c>
      <c r="B6" s="10" t="s">
        <v>108159</v>
      </c>
      <c r="C6" s="11">
        <v>3</v>
      </c>
      <c r="D6" s="11">
        <v>3</v>
      </c>
      <c r="E6" s="11">
        <v>10</v>
      </c>
      <c r="F6" s="12">
        <v>1</v>
      </c>
      <c r="G6" s="7" t="s">
        <v>44</v>
      </c>
      <c r="H6" s="12">
        <v>0</v>
      </c>
      <c r="I6" s="13">
        <v>183500000</v>
      </c>
      <c r="J6" s="13">
        <v>183500000</v>
      </c>
      <c r="K6" s="14">
        <v>0</v>
      </c>
      <c r="L6" s="14">
        <v>0</v>
      </c>
      <c r="M6" s="15"/>
      <c r="N6" s="7" t="s">
        <v>104</v>
      </c>
      <c r="O6" s="10" t="s">
        <v>109470</v>
      </c>
      <c r="P6" s="7" t="s">
        <v>107988</v>
      </c>
      <c r="Q6" s="7" t="s">
        <v>107989</v>
      </c>
      <c r="R6"/>
    </row>
    <row r="7" spans="1:18" ht="33.75" x14ac:dyDescent="0.2">
      <c r="A7" s="10" t="s">
        <v>103657</v>
      </c>
      <c r="B7" s="10" t="s">
        <v>108160</v>
      </c>
      <c r="C7" s="11">
        <v>1</v>
      </c>
      <c r="D7" s="11">
        <v>1</v>
      </c>
      <c r="E7" s="11">
        <v>6</v>
      </c>
      <c r="F7" s="12">
        <v>1</v>
      </c>
      <c r="G7" s="7" t="s">
        <v>79</v>
      </c>
      <c r="H7" s="12">
        <v>0</v>
      </c>
      <c r="I7" s="13">
        <v>6000000</v>
      </c>
      <c r="J7" s="13">
        <v>6000000</v>
      </c>
      <c r="K7" s="14">
        <v>0</v>
      </c>
      <c r="L7" s="14">
        <v>0</v>
      </c>
      <c r="M7" s="15"/>
      <c r="N7" s="7" t="s">
        <v>104</v>
      </c>
      <c r="O7" s="10" t="s">
        <v>109470</v>
      </c>
      <c r="P7" s="7" t="s">
        <v>107988</v>
      </c>
      <c r="Q7" s="7" t="s">
        <v>107989</v>
      </c>
      <c r="R7"/>
    </row>
    <row r="8" spans="1:18" ht="33.75" x14ac:dyDescent="0.2">
      <c r="A8" s="10" t="s">
        <v>103657</v>
      </c>
      <c r="B8" s="10" t="s">
        <v>108161</v>
      </c>
      <c r="C8" s="11">
        <v>6</v>
      </c>
      <c r="D8" s="11">
        <v>6</v>
      </c>
      <c r="E8" s="11">
        <v>6</v>
      </c>
      <c r="F8" s="12">
        <v>1</v>
      </c>
      <c r="G8" s="7" t="s">
        <v>79</v>
      </c>
      <c r="H8" s="12">
        <v>0</v>
      </c>
      <c r="I8" s="13">
        <v>6000000</v>
      </c>
      <c r="J8" s="13">
        <v>6000000</v>
      </c>
      <c r="K8" s="14">
        <v>0</v>
      </c>
      <c r="L8" s="14">
        <v>0</v>
      </c>
      <c r="M8" s="15"/>
      <c r="N8" s="7" t="s">
        <v>104</v>
      </c>
      <c r="O8" s="10" t="s">
        <v>109470</v>
      </c>
      <c r="P8" s="7" t="s">
        <v>107988</v>
      </c>
      <c r="Q8" s="7" t="s">
        <v>107989</v>
      </c>
      <c r="R8"/>
    </row>
    <row r="9" spans="1:18" ht="33.75" x14ac:dyDescent="0.2">
      <c r="A9" s="10" t="s">
        <v>109446</v>
      </c>
      <c r="B9" s="10" t="s">
        <v>108162</v>
      </c>
      <c r="C9" s="11">
        <v>2</v>
      </c>
      <c r="D9" s="11">
        <v>2</v>
      </c>
      <c r="E9" s="11">
        <v>10</v>
      </c>
      <c r="F9" s="12">
        <v>1</v>
      </c>
      <c r="G9" s="7" t="s">
        <v>79</v>
      </c>
      <c r="H9" s="12">
        <v>0</v>
      </c>
      <c r="I9" s="13">
        <v>100000000</v>
      </c>
      <c r="J9" s="13">
        <v>100000000</v>
      </c>
      <c r="K9" s="14">
        <v>0</v>
      </c>
      <c r="L9" s="14">
        <v>0</v>
      </c>
      <c r="M9" s="15"/>
      <c r="N9" s="7" t="s">
        <v>104</v>
      </c>
      <c r="O9" s="10" t="s">
        <v>109470</v>
      </c>
      <c r="P9" s="7" t="s">
        <v>107988</v>
      </c>
      <c r="Q9" s="7" t="s">
        <v>107989</v>
      </c>
      <c r="R9"/>
    </row>
    <row r="10" spans="1:18" ht="33.75" x14ac:dyDescent="0.2">
      <c r="A10" s="10" t="s">
        <v>106040</v>
      </c>
      <c r="B10" s="10" t="s">
        <v>107784</v>
      </c>
      <c r="C10" s="11">
        <v>1</v>
      </c>
      <c r="D10" s="11">
        <v>1</v>
      </c>
      <c r="E10" s="11">
        <v>10</v>
      </c>
      <c r="F10" s="12">
        <v>1</v>
      </c>
      <c r="G10" s="7" t="s">
        <v>127</v>
      </c>
      <c r="H10" s="12">
        <v>0</v>
      </c>
      <c r="I10" s="13">
        <v>30000000</v>
      </c>
      <c r="J10" s="13">
        <v>30000000</v>
      </c>
      <c r="K10" s="14">
        <v>1</v>
      </c>
      <c r="L10" s="14">
        <v>3</v>
      </c>
      <c r="M10" s="15"/>
      <c r="N10" s="7" t="s">
        <v>104</v>
      </c>
      <c r="O10" s="10" t="s">
        <v>109471</v>
      </c>
      <c r="P10" s="7" t="s">
        <v>107837</v>
      </c>
      <c r="Q10" s="7" t="s">
        <v>107838</v>
      </c>
      <c r="R10"/>
    </row>
    <row r="11" spans="1:18" ht="33.75" x14ac:dyDescent="0.2">
      <c r="A11" s="10" t="s">
        <v>103779</v>
      </c>
      <c r="B11" s="10" t="s">
        <v>108163</v>
      </c>
      <c r="C11" s="11">
        <v>1</v>
      </c>
      <c r="D11" s="11">
        <v>1</v>
      </c>
      <c r="E11" s="11">
        <v>12</v>
      </c>
      <c r="F11" s="12">
        <v>1</v>
      </c>
      <c r="G11" s="7" t="s">
        <v>120</v>
      </c>
      <c r="H11" s="12">
        <v>0</v>
      </c>
      <c r="I11" s="13">
        <v>14329200</v>
      </c>
      <c r="J11" s="13">
        <v>14329200</v>
      </c>
      <c r="K11" s="14">
        <v>1</v>
      </c>
      <c r="L11" s="14">
        <v>3</v>
      </c>
      <c r="M11" s="15"/>
      <c r="N11" s="7" t="s">
        <v>104</v>
      </c>
      <c r="O11" s="10" t="s">
        <v>109472</v>
      </c>
      <c r="P11" s="7" t="s">
        <v>107837</v>
      </c>
      <c r="Q11" s="7" t="s">
        <v>107839</v>
      </c>
      <c r="R11"/>
    </row>
    <row r="12" spans="1:18" ht="33.75" x14ac:dyDescent="0.2">
      <c r="A12" s="10" t="s">
        <v>555</v>
      </c>
      <c r="B12" s="10" t="s">
        <v>108164</v>
      </c>
      <c r="C12" s="11">
        <v>3</v>
      </c>
      <c r="D12" s="11">
        <v>3</v>
      </c>
      <c r="E12" s="11">
        <v>10</v>
      </c>
      <c r="F12" s="12">
        <v>1</v>
      </c>
      <c r="G12" s="7" t="s">
        <v>17</v>
      </c>
      <c r="H12" s="12">
        <v>0</v>
      </c>
      <c r="I12" s="13">
        <v>1200000000</v>
      </c>
      <c r="J12" s="13">
        <v>1200000000</v>
      </c>
      <c r="K12" s="14">
        <v>0</v>
      </c>
      <c r="L12" s="14">
        <v>0</v>
      </c>
      <c r="M12" s="15"/>
      <c r="N12" s="7" t="s">
        <v>104</v>
      </c>
      <c r="O12" s="10" t="s">
        <v>109473</v>
      </c>
      <c r="P12" s="7" t="s">
        <v>107841</v>
      </c>
      <c r="Q12" s="7" t="s">
        <v>107842</v>
      </c>
      <c r="R12"/>
    </row>
    <row r="13" spans="1:18" ht="33.75" x14ac:dyDescent="0.2">
      <c r="A13" s="10" t="s">
        <v>103565</v>
      </c>
      <c r="B13" s="10" t="s">
        <v>108165</v>
      </c>
      <c r="C13" s="11">
        <v>3</v>
      </c>
      <c r="D13" s="11">
        <v>3</v>
      </c>
      <c r="E13" s="11">
        <v>10</v>
      </c>
      <c r="F13" s="12">
        <v>1</v>
      </c>
      <c r="G13" s="7" t="s">
        <v>120</v>
      </c>
      <c r="H13" s="12">
        <v>0</v>
      </c>
      <c r="I13" s="13">
        <v>700000000</v>
      </c>
      <c r="J13" s="13">
        <v>700000000</v>
      </c>
      <c r="K13" s="14">
        <v>0</v>
      </c>
      <c r="L13" s="14">
        <v>0</v>
      </c>
      <c r="M13" s="15"/>
      <c r="N13" s="7" t="s">
        <v>104</v>
      </c>
      <c r="O13" s="10" t="s">
        <v>109474</v>
      </c>
      <c r="P13" s="7" t="s">
        <v>107990</v>
      </c>
      <c r="Q13" s="7" t="s">
        <v>107991</v>
      </c>
      <c r="R13"/>
    </row>
    <row r="14" spans="1:18" ht="56.25" x14ac:dyDescent="0.2">
      <c r="A14" s="10" t="s">
        <v>109447</v>
      </c>
      <c r="B14" s="10" t="s">
        <v>108166</v>
      </c>
      <c r="C14" s="11">
        <v>2</v>
      </c>
      <c r="D14" s="11">
        <v>2</v>
      </c>
      <c r="E14" s="11">
        <v>5</v>
      </c>
      <c r="F14" s="12">
        <v>1</v>
      </c>
      <c r="G14" s="7" t="s">
        <v>120</v>
      </c>
      <c r="H14" s="12">
        <v>0</v>
      </c>
      <c r="I14" s="13">
        <v>3272121</v>
      </c>
      <c r="J14" s="13">
        <v>3272121</v>
      </c>
      <c r="K14" s="14">
        <v>0</v>
      </c>
      <c r="L14" s="14">
        <v>0</v>
      </c>
      <c r="M14" s="15"/>
      <c r="N14" s="7" t="s">
        <v>104</v>
      </c>
      <c r="O14" s="10" t="s">
        <v>109475</v>
      </c>
      <c r="P14" s="7" t="s">
        <v>107992</v>
      </c>
      <c r="Q14" s="7" t="s">
        <v>107993</v>
      </c>
      <c r="R14"/>
    </row>
    <row r="15" spans="1:18" ht="56.25" x14ac:dyDescent="0.2">
      <c r="A15" s="10" t="s">
        <v>109447</v>
      </c>
      <c r="B15" s="10" t="s">
        <v>108166</v>
      </c>
      <c r="C15" s="11">
        <v>2</v>
      </c>
      <c r="D15" s="11">
        <v>2</v>
      </c>
      <c r="E15" s="11">
        <v>5</v>
      </c>
      <c r="F15" s="12">
        <v>1</v>
      </c>
      <c r="G15" s="7" t="s">
        <v>120</v>
      </c>
      <c r="H15" s="12">
        <v>0</v>
      </c>
      <c r="I15" s="13">
        <v>11353428</v>
      </c>
      <c r="J15" s="13">
        <v>11353428</v>
      </c>
      <c r="K15" s="14">
        <v>0</v>
      </c>
      <c r="L15" s="14">
        <v>0</v>
      </c>
      <c r="M15" s="15"/>
      <c r="N15" s="7" t="s">
        <v>104</v>
      </c>
      <c r="O15" s="10" t="s">
        <v>109475</v>
      </c>
      <c r="P15" s="7" t="s">
        <v>107992</v>
      </c>
      <c r="Q15" s="7" t="s">
        <v>107993</v>
      </c>
      <c r="R15"/>
    </row>
    <row r="16" spans="1:18" ht="33.75" x14ac:dyDescent="0.2">
      <c r="A16" s="10" t="s">
        <v>105778</v>
      </c>
      <c r="B16" s="10" t="s">
        <v>108167</v>
      </c>
      <c r="C16" s="11">
        <v>4</v>
      </c>
      <c r="D16" s="11">
        <v>4</v>
      </c>
      <c r="E16" s="11">
        <v>7</v>
      </c>
      <c r="F16" s="12">
        <v>1</v>
      </c>
      <c r="G16" s="7" t="s">
        <v>79</v>
      </c>
      <c r="H16" s="12">
        <v>0</v>
      </c>
      <c r="I16" s="13">
        <v>4402879626</v>
      </c>
      <c r="J16" s="13">
        <v>4402879626</v>
      </c>
      <c r="K16" s="14">
        <v>0</v>
      </c>
      <c r="L16" s="14">
        <v>0</v>
      </c>
      <c r="M16" s="15"/>
      <c r="N16" s="7" t="s">
        <v>104</v>
      </c>
      <c r="O16" s="10" t="s">
        <v>109476</v>
      </c>
      <c r="P16" s="7" t="s">
        <v>107844</v>
      </c>
      <c r="Q16" s="7" t="s">
        <v>107994</v>
      </c>
      <c r="R16"/>
    </row>
    <row r="17" spans="1:18" ht="33.75" x14ac:dyDescent="0.2">
      <c r="A17" s="10" t="s">
        <v>101428</v>
      </c>
      <c r="B17" s="10" t="s">
        <v>108168</v>
      </c>
      <c r="C17" s="11">
        <v>3</v>
      </c>
      <c r="D17" s="11">
        <v>3</v>
      </c>
      <c r="E17" s="11">
        <v>10</v>
      </c>
      <c r="F17" s="12">
        <v>1</v>
      </c>
      <c r="G17" s="7" t="s">
        <v>120</v>
      </c>
      <c r="H17" s="12">
        <v>0</v>
      </c>
      <c r="I17" s="13">
        <v>1518632655</v>
      </c>
      <c r="J17" s="13">
        <v>1518632655</v>
      </c>
      <c r="K17" s="14">
        <v>0</v>
      </c>
      <c r="L17" s="14">
        <v>0</v>
      </c>
      <c r="M17" s="15"/>
      <c r="N17" s="7" t="s">
        <v>104</v>
      </c>
      <c r="O17" s="10" t="s">
        <v>109477</v>
      </c>
      <c r="P17" s="7" t="s">
        <v>107846</v>
      </c>
      <c r="Q17" s="7" t="s">
        <v>107995</v>
      </c>
      <c r="R17"/>
    </row>
    <row r="18" spans="1:18" ht="33.75" x14ac:dyDescent="0.2">
      <c r="A18" s="10" t="s">
        <v>103565</v>
      </c>
      <c r="B18" s="10" t="s">
        <v>108169</v>
      </c>
      <c r="C18" s="11">
        <v>3</v>
      </c>
      <c r="D18" s="11">
        <v>3</v>
      </c>
      <c r="E18" s="11">
        <v>10</v>
      </c>
      <c r="F18" s="12">
        <v>1</v>
      </c>
      <c r="G18" s="7" t="s">
        <v>120</v>
      </c>
      <c r="H18" s="12">
        <v>0</v>
      </c>
      <c r="I18" s="13">
        <v>5674568400</v>
      </c>
      <c r="J18" s="13">
        <v>5674568400</v>
      </c>
      <c r="K18" s="14">
        <v>0</v>
      </c>
      <c r="L18" s="14">
        <v>0</v>
      </c>
      <c r="M18" s="15"/>
      <c r="N18" s="7" t="s">
        <v>104</v>
      </c>
      <c r="O18" s="10" t="s">
        <v>109478</v>
      </c>
      <c r="P18" s="7" t="s">
        <v>107996</v>
      </c>
      <c r="Q18" s="7" t="s">
        <v>107843</v>
      </c>
      <c r="R18"/>
    </row>
    <row r="19" spans="1:18" ht="33.75" x14ac:dyDescent="0.2">
      <c r="A19" s="10" t="s">
        <v>100038</v>
      </c>
      <c r="B19" s="10" t="s">
        <v>108170</v>
      </c>
      <c r="C19" s="11">
        <v>3</v>
      </c>
      <c r="D19" s="11">
        <v>3</v>
      </c>
      <c r="E19" s="11">
        <v>10</v>
      </c>
      <c r="F19" s="12">
        <v>1</v>
      </c>
      <c r="G19" s="7" t="s">
        <v>120</v>
      </c>
      <c r="H19" s="12">
        <v>0</v>
      </c>
      <c r="I19" s="13">
        <v>1681716857</v>
      </c>
      <c r="J19" s="13">
        <v>1681716857</v>
      </c>
      <c r="K19" s="14">
        <v>0</v>
      </c>
      <c r="L19" s="14">
        <v>0</v>
      </c>
      <c r="M19" s="15"/>
      <c r="N19" s="7" t="s">
        <v>104</v>
      </c>
      <c r="O19" s="10" t="s">
        <v>109479</v>
      </c>
      <c r="P19" s="7">
        <v>3838802</v>
      </c>
      <c r="Q19" s="7" t="s">
        <v>107997</v>
      </c>
      <c r="R19"/>
    </row>
    <row r="20" spans="1:18" ht="67.5" x14ac:dyDescent="0.2">
      <c r="A20" s="10" t="s">
        <v>103625</v>
      </c>
      <c r="B20" s="10" t="s">
        <v>108171</v>
      </c>
      <c r="C20" s="11">
        <v>1</v>
      </c>
      <c r="D20" s="11">
        <v>1</v>
      </c>
      <c r="E20" s="11">
        <v>4</v>
      </c>
      <c r="F20" s="12">
        <v>1</v>
      </c>
      <c r="G20" s="7" t="s">
        <v>79</v>
      </c>
      <c r="H20" s="12">
        <v>0</v>
      </c>
      <c r="I20" s="13">
        <v>20825000</v>
      </c>
      <c r="J20" s="13">
        <v>20825000</v>
      </c>
      <c r="K20" s="14">
        <v>0</v>
      </c>
      <c r="L20" s="14">
        <v>0</v>
      </c>
      <c r="M20" s="15"/>
      <c r="N20" s="7" t="s">
        <v>104</v>
      </c>
      <c r="O20" s="10" t="s">
        <v>109480</v>
      </c>
      <c r="P20" s="7" t="s">
        <v>107845</v>
      </c>
      <c r="Q20" s="7" t="s">
        <v>107861</v>
      </c>
      <c r="R20"/>
    </row>
    <row r="21" spans="1:18" ht="67.5" x14ac:dyDescent="0.2">
      <c r="A21" s="10" t="s">
        <v>103625</v>
      </c>
      <c r="B21" s="10" t="s">
        <v>108172</v>
      </c>
      <c r="C21" s="11">
        <v>1</v>
      </c>
      <c r="D21" s="11">
        <v>1</v>
      </c>
      <c r="E21" s="11">
        <v>4</v>
      </c>
      <c r="F21" s="12">
        <v>1</v>
      </c>
      <c r="G21" s="7" t="s">
        <v>79</v>
      </c>
      <c r="H21" s="12">
        <v>0</v>
      </c>
      <c r="I21" s="13">
        <v>18190000</v>
      </c>
      <c r="J21" s="13">
        <v>18190000</v>
      </c>
      <c r="K21" s="14">
        <v>0</v>
      </c>
      <c r="L21" s="14">
        <v>0</v>
      </c>
      <c r="M21" s="15"/>
      <c r="N21" s="7" t="s">
        <v>104</v>
      </c>
      <c r="O21" s="10" t="s">
        <v>109481</v>
      </c>
      <c r="P21" s="7" t="s">
        <v>107837</v>
      </c>
      <c r="Q21" s="7" t="s">
        <v>107838</v>
      </c>
      <c r="R21"/>
    </row>
    <row r="22" spans="1:18" ht="67.5" x14ac:dyDescent="0.2">
      <c r="A22" s="10" t="s">
        <v>103625</v>
      </c>
      <c r="B22" s="10" t="s">
        <v>108173</v>
      </c>
      <c r="C22" s="11">
        <v>1</v>
      </c>
      <c r="D22" s="11">
        <v>1</v>
      </c>
      <c r="E22" s="11">
        <v>4</v>
      </c>
      <c r="F22" s="12">
        <v>1</v>
      </c>
      <c r="G22" s="7" t="s">
        <v>79</v>
      </c>
      <c r="H22" s="12">
        <v>0</v>
      </c>
      <c r="I22" s="13">
        <v>20825000</v>
      </c>
      <c r="J22" s="13">
        <v>20825000</v>
      </c>
      <c r="K22" s="14">
        <v>0</v>
      </c>
      <c r="L22" s="14">
        <v>0</v>
      </c>
      <c r="M22" s="15"/>
      <c r="N22" s="7" t="s">
        <v>104</v>
      </c>
      <c r="O22" s="10" t="s">
        <v>109482</v>
      </c>
      <c r="P22" s="7" t="s">
        <v>107845</v>
      </c>
      <c r="Q22" s="7" t="s">
        <v>107858</v>
      </c>
      <c r="R22"/>
    </row>
    <row r="23" spans="1:18" ht="67.5" x14ac:dyDescent="0.2">
      <c r="A23" s="10" t="s">
        <v>103625</v>
      </c>
      <c r="B23" s="10" t="s">
        <v>108174</v>
      </c>
      <c r="C23" s="11">
        <v>1</v>
      </c>
      <c r="D23" s="11">
        <v>1</v>
      </c>
      <c r="E23" s="11">
        <v>4</v>
      </c>
      <c r="F23" s="12">
        <v>1</v>
      </c>
      <c r="G23" s="7" t="s">
        <v>79</v>
      </c>
      <c r="H23" s="12">
        <v>0</v>
      </c>
      <c r="I23" s="13">
        <v>20825000</v>
      </c>
      <c r="J23" s="13">
        <v>20825000</v>
      </c>
      <c r="K23" s="14">
        <v>0</v>
      </c>
      <c r="L23" s="14">
        <v>0</v>
      </c>
      <c r="M23" s="15"/>
      <c r="N23" s="7" t="s">
        <v>104</v>
      </c>
      <c r="O23" s="10" t="s">
        <v>109482</v>
      </c>
      <c r="P23" s="7" t="s">
        <v>107845</v>
      </c>
      <c r="Q23" s="7" t="s">
        <v>107858</v>
      </c>
      <c r="R23"/>
    </row>
    <row r="24" spans="1:18" ht="78.75" x14ac:dyDescent="0.2">
      <c r="A24" s="10" t="s">
        <v>103625</v>
      </c>
      <c r="B24" s="10" t="s">
        <v>108175</v>
      </c>
      <c r="C24" s="11">
        <v>1</v>
      </c>
      <c r="D24" s="11">
        <v>1</v>
      </c>
      <c r="E24" s="11">
        <v>4</v>
      </c>
      <c r="F24" s="12">
        <v>1</v>
      </c>
      <c r="G24" s="7" t="s">
        <v>79</v>
      </c>
      <c r="H24" s="12">
        <v>0</v>
      </c>
      <c r="I24" s="13">
        <v>20825000</v>
      </c>
      <c r="J24" s="13">
        <v>20825000</v>
      </c>
      <c r="K24" s="14">
        <v>0</v>
      </c>
      <c r="L24" s="14">
        <v>0</v>
      </c>
      <c r="M24" s="15"/>
      <c r="N24" s="7" t="s">
        <v>104</v>
      </c>
      <c r="O24" s="10" t="s">
        <v>109482</v>
      </c>
      <c r="P24" s="7" t="s">
        <v>107845</v>
      </c>
      <c r="Q24" s="7" t="s">
        <v>107858</v>
      </c>
      <c r="R24"/>
    </row>
    <row r="25" spans="1:18" ht="67.5" x14ac:dyDescent="0.2">
      <c r="A25" s="10" t="s">
        <v>103625</v>
      </c>
      <c r="B25" s="10" t="s">
        <v>108176</v>
      </c>
      <c r="C25" s="11">
        <v>1</v>
      </c>
      <c r="D25" s="11">
        <v>1</v>
      </c>
      <c r="E25" s="11">
        <v>4</v>
      </c>
      <c r="F25" s="12">
        <v>1</v>
      </c>
      <c r="G25" s="7" t="s">
        <v>79</v>
      </c>
      <c r="H25" s="12">
        <v>0</v>
      </c>
      <c r="I25" s="13">
        <v>17000000</v>
      </c>
      <c r="J25" s="13">
        <v>17000000</v>
      </c>
      <c r="K25" s="14">
        <v>0</v>
      </c>
      <c r="L25" s="14">
        <v>0</v>
      </c>
      <c r="M25" s="15"/>
      <c r="N25" s="7" t="s">
        <v>104</v>
      </c>
      <c r="O25" s="10" t="s">
        <v>109483</v>
      </c>
      <c r="P25" s="7" t="s">
        <v>107845</v>
      </c>
      <c r="Q25" s="7" t="s">
        <v>107982</v>
      </c>
      <c r="R25"/>
    </row>
    <row r="26" spans="1:18" ht="78.75" x14ac:dyDescent="0.2">
      <c r="A26" s="10" t="s">
        <v>103625</v>
      </c>
      <c r="B26" s="10" t="s">
        <v>108177</v>
      </c>
      <c r="C26" s="11">
        <v>1</v>
      </c>
      <c r="D26" s="11">
        <v>1</v>
      </c>
      <c r="E26" s="11">
        <v>4</v>
      </c>
      <c r="F26" s="12">
        <v>1</v>
      </c>
      <c r="G26" s="7" t="s">
        <v>79</v>
      </c>
      <c r="H26" s="12">
        <v>0</v>
      </c>
      <c r="I26" s="13">
        <v>20825000</v>
      </c>
      <c r="J26" s="13">
        <v>20825000</v>
      </c>
      <c r="K26" s="14">
        <v>0</v>
      </c>
      <c r="L26" s="14">
        <v>0</v>
      </c>
      <c r="M26" s="15"/>
      <c r="N26" s="7" t="s">
        <v>104</v>
      </c>
      <c r="O26" s="10" t="s">
        <v>109484</v>
      </c>
      <c r="P26" s="7" t="s">
        <v>107845</v>
      </c>
      <c r="Q26" s="7" t="s">
        <v>107860</v>
      </c>
      <c r="R26"/>
    </row>
    <row r="27" spans="1:18" ht="67.5" x14ac:dyDescent="0.2">
      <c r="A27" s="10" t="s">
        <v>103625</v>
      </c>
      <c r="B27" s="10" t="s">
        <v>108178</v>
      </c>
      <c r="C27" s="11">
        <v>1</v>
      </c>
      <c r="D27" s="11">
        <v>1</v>
      </c>
      <c r="E27" s="11">
        <v>4</v>
      </c>
      <c r="F27" s="12">
        <v>1</v>
      </c>
      <c r="G27" s="7" t="s">
        <v>79</v>
      </c>
      <c r="H27" s="12">
        <v>0</v>
      </c>
      <c r="I27" s="13">
        <v>17000000</v>
      </c>
      <c r="J27" s="13">
        <v>17000000</v>
      </c>
      <c r="K27" s="14">
        <v>0</v>
      </c>
      <c r="L27" s="14">
        <v>0</v>
      </c>
      <c r="M27" s="15"/>
      <c r="N27" s="7" t="s">
        <v>104</v>
      </c>
      <c r="O27" s="10" t="s">
        <v>109485</v>
      </c>
      <c r="P27" s="7" t="s">
        <v>107845</v>
      </c>
      <c r="Q27" s="7" t="s">
        <v>107849</v>
      </c>
      <c r="R27"/>
    </row>
    <row r="28" spans="1:18" ht="67.5" x14ac:dyDescent="0.2">
      <c r="A28" s="10" t="s">
        <v>103625</v>
      </c>
      <c r="B28" s="10" t="s">
        <v>108179</v>
      </c>
      <c r="C28" s="11">
        <v>1</v>
      </c>
      <c r="D28" s="11">
        <v>1</v>
      </c>
      <c r="E28" s="11">
        <v>4</v>
      </c>
      <c r="F28" s="12">
        <v>1</v>
      </c>
      <c r="G28" s="7" t="s">
        <v>79</v>
      </c>
      <c r="H28" s="12">
        <v>0</v>
      </c>
      <c r="I28" s="13">
        <v>20825000</v>
      </c>
      <c r="J28" s="13">
        <v>20825000</v>
      </c>
      <c r="K28" s="14">
        <v>0</v>
      </c>
      <c r="L28" s="14">
        <v>0</v>
      </c>
      <c r="M28" s="15"/>
      <c r="N28" s="7" t="s">
        <v>104</v>
      </c>
      <c r="O28" s="10" t="s">
        <v>109486</v>
      </c>
      <c r="P28" s="7" t="s">
        <v>107845</v>
      </c>
      <c r="Q28" s="7" t="s">
        <v>107854</v>
      </c>
      <c r="R28"/>
    </row>
    <row r="29" spans="1:18" ht="67.5" x14ac:dyDescent="0.2">
      <c r="A29" s="10" t="s">
        <v>103625</v>
      </c>
      <c r="B29" s="10" t="s">
        <v>108180</v>
      </c>
      <c r="C29" s="11">
        <v>1</v>
      </c>
      <c r="D29" s="11">
        <v>1</v>
      </c>
      <c r="E29" s="11">
        <v>4</v>
      </c>
      <c r="F29" s="12">
        <v>1</v>
      </c>
      <c r="G29" s="7" t="s">
        <v>79</v>
      </c>
      <c r="H29" s="12">
        <v>0</v>
      </c>
      <c r="I29" s="13">
        <v>17000000</v>
      </c>
      <c r="J29" s="13">
        <v>17000000</v>
      </c>
      <c r="K29" s="14">
        <v>0</v>
      </c>
      <c r="L29" s="14">
        <v>0</v>
      </c>
      <c r="M29" s="15"/>
      <c r="N29" s="7" t="s">
        <v>104</v>
      </c>
      <c r="O29" s="10" t="s">
        <v>109485</v>
      </c>
      <c r="P29" s="7" t="s">
        <v>107845</v>
      </c>
      <c r="Q29" s="7" t="s">
        <v>107849</v>
      </c>
      <c r="R29"/>
    </row>
    <row r="30" spans="1:18" ht="67.5" x14ac:dyDescent="0.2">
      <c r="A30" s="10" t="s">
        <v>103625</v>
      </c>
      <c r="B30" s="10" t="s">
        <v>108181</v>
      </c>
      <c r="C30" s="11">
        <v>1</v>
      </c>
      <c r="D30" s="11">
        <v>1</v>
      </c>
      <c r="E30" s="11">
        <v>4</v>
      </c>
      <c r="F30" s="12">
        <v>1</v>
      </c>
      <c r="G30" s="7" t="s">
        <v>79</v>
      </c>
      <c r="H30" s="12">
        <v>0</v>
      </c>
      <c r="I30" s="13">
        <v>20825000</v>
      </c>
      <c r="J30" s="13">
        <v>20825000</v>
      </c>
      <c r="K30" s="14">
        <v>0</v>
      </c>
      <c r="L30" s="14">
        <v>0</v>
      </c>
      <c r="M30" s="15"/>
      <c r="N30" s="7" t="s">
        <v>104</v>
      </c>
      <c r="O30" s="10" t="s">
        <v>109487</v>
      </c>
      <c r="P30" s="7" t="s">
        <v>107845</v>
      </c>
      <c r="Q30" s="7" t="s">
        <v>107854</v>
      </c>
      <c r="R30"/>
    </row>
    <row r="31" spans="1:18" ht="67.5" x14ac:dyDescent="0.2">
      <c r="A31" s="10" t="s">
        <v>103625</v>
      </c>
      <c r="B31" s="10" t="s">
        <v>108182</v>
      </c>
      <c r="C31" s="11">
        <v>1</v>
      </c>
      <c r="D31" s="11">
        <v>1</v>
      </c>
      <c r="E31" s="11">
        <v>4</v>
      </c>
      <c r="F31" s="12">
        <v>1</v>
      </c>
      <c r="G31" s="7" t="s">
        <v>79</v>
      </c>
      <c r="H31" s="12">
        <v>0</v>
      </c>
      <c r="I31" s="13">
        <v>20825000</v>
      </c>
      <c r="J31" s="13">
        <v>20825000</v>
      </c>
      <c r="K31" s="14">
        <v>0</v>
      </c>
      <c r="L31" s="14">
        <v>0</v>
      </c>
      <c r="M31" s="15"/>
      <c r="N31" s="7" t="s">
        <v>104</v>
      </c>
      <c r="O31" s="10" t="s">
        <v>109488</v>
      </c>
      <c r="P31" s="7" t="s">
        <v>107845</v>
      </c>
      <c r="Q31" s="7" t="s">
        <v>107998</v>
      </c>
      <c r="R31"/>
    </row>
    <row r="32" spans="1:18" ht="45" x14ac:dyDescent="0.2">
      <c r="A32" s="10" t="s">
        <v>103625</v>
      </c>
      <c r="B32" s="10" t="s">
        <v>108183</v>
      </c>
      <c r="C32" s="11">
        <v>1</v>
      </c>
      <c r="D32" s="11">
        <v>1</v>
      </c>
      <c r="E32" s="11">
        <v>4</v>
      </c>
      <c r="F32" s="12">
        <v>1</v>
      </c>
      <c r="G32" s="7" t="s">
        <v>79</v>
      </c>
      <c r="H32" s="12">
        <v>0</v>
      </c>
      <c r="I32" s="13">
        <v>20825000</v>
      </c>
      <c r="J32" s="13">
        <v>20825000</v>
      </c>
      <c r="K32" s="14">
        <v>0</v>
      </c>
      <c r="L32" s="14">
        <v>0</v>
      </c>
      <c r="M32" s="15"/>
      <c r="N32" s="7" t="s">
        <v>104</v>
      </c>
      <c r="O32" s="10" t="s">
        <v>109488</v>
      </c>
      <c r="P32" s="7" t="s">
        <v>107845</v>
      </c>
      <c r="Q32" s="7" t="s">
        <v>107998</v>
      </c>
      <c r="R32"/>
    </row>
    <row r="33" spans="1:18" ht="67.5" x14ac:dyDescent="0.2">
      <c r="A33" s="10" t="s">
        <v>103625</v>
      </c>
      <c r="B33" s="10" t="s">
        <v>108184</v>
      </c>
      <c r="C33" s="11">
        <v>1</v>
      </c>
      <c r="D33" s="11">
        <v>1</v>
      </c>
      <c r="E33" s="11">
        <v>4</v>
      </c>
      <c r="F33" s="12">
        <v>1</v>
      </c>
      <c r="G33" s="7" t="s">
        <v>79</v>
      </c>
      <c r="H33" s="12">
        <v>0</v>
      </c>
      <c r="I33" s="13">
        <v>20825000</v>
      </c>
      <c r="J33" s="13">
        <v>20825000</v>
      </c>
      <c r="K33" s="14">
        <v>0</v>
      </c>
      <c r="L33" s="14">
        <v>0</v>
      </c>
      <c r="M33" s="15"/>
      <c r="N33" s="7" t="s">
        <v>104</v>
      </c>
      <c r="O33" s="10" t="s">
        <v>109485</v>
      </c>
      <c r="P33" s="7" t="s">
        <v>107845</v>
      </c>
      <c r="Q33" s="7" t="s">
        <v>107849</v>
      </c>
      <c r="R33"/>
    </row>
    <row r="34" spans="1:18" ht="67.5" x14ac:dyDescent="0.2">
      <c r="A34" s="10" t="s">
        <v>103625</v>
      </c>
      <c r="B34" s="10" t="s">
        <v>108185</v>
      </c>
      <c r="C34" s="11">
        <v>1</v>
      </c>
      <c r="D34" s="11">
        <v>1</v>
      </c>
      <c r="E34" s="11">
        <v>4</v>
      </c>
      <c r="F34" s="12">
        <v>1</v>
      </c>
      <c r="G34" s="7" t="s">
        <v>79</v>
      </c>
      <c r="H34" s="12">
        <v>0</v>
      </c>
      <c r="I34" s="13">
        <v>17000000</v>
      </c>
      <c r="J34" s="13">
        <v>17000000</v>
      </c>
      <c r="K34" s="14">
        <v>0</v>
      </c>
      <c r="L34" s="14">
        <v>0</v>
      </c>
      <c r="M34" s="15"/>
      <c r="N34" s="7" t="s">
        <v>104</v>
      </c>
      <c r="O34" s="10" t="s">
        <v>109486</v>
      </c>
      <c r="P34" s="7" t="s">
        <v>107845</v>
      </c>
      <c r="Q34" s="7" t="s">
        <v>107854</v>
      </c>
      <c r="R34"/>
    </row>
    <row r="35" spans="1:18" ht="78.75" x14ac:dyDescent="0.2">
      <c r="A35" s="10" t="s">
        <v>103625</v>
      </c>
      <c r="B35" s="10" t="s">
        <v>108186</v>
      </c>
      <c r="C35" s="11">
        <v>1</v>
      </c>
      <c r="D35" s="11">
        <v>1</v>
      </c>
      <c r="E35" s="11">
        <v>4</v>
      </c>
      <c r="F35" s="12">
        <v>1</v>
      </c>
      <c r="G35" s="7" t="s">
        <v>79</v>
      </c>
      <c r="H35" s="12">
        <v>0</v>
      </c>
      <c r="I35" s="13">
        <v>20825000</v>
      </c>
      <c r="J35" s="13">
        <v>20825000</v>
      </c>
      <c r="K35" s="14">
        <v>0</v>
      </c>
      <c r="L35" s="14">
        <v>0</v>
      </c>
      <c r="M35" s="15"/>
      <c r="N35" s="7" t="s">
        <v>104</v>
      </c>
      <c r="O35" s="10" t="s">
        <v>109489</v>
      </c>
      <c r="P35" s="7" t="s">
        <v>107845</v>
      </c>
      <c r="Q35" s="7" t="s">
        <v>107999</v>
      </c>
      <c r="R35"/>
    </row>
    <row r="36" spans="1:18" ht="78.75" x14ac:dyDescent="0.2">
      <c r="A36" s="10" t="s">
        <v>103625</v>
      </c>
      <c r="B36" s="10" t="s">
        <v>108187</v>
      </c>
      <c r="C36" s="11">
        <v>1</v>
      </c>
      <c r="D36" s="11">
        <v>1</v>
      </c>
      <c r="E36" s="11">
        <v>4</v>
      </c>
      <c r="F36" s="12">
        <v>1</v>
      </c>
      <c r="G36" s="7" t="s">
        <v>79</v>
      </c>
      <c r="H36" s="12">
        <v>0</v>
      </c>
      <c r="I36" s="13">
        <v>16999998.724999998</v>
      </c>
      <c r="J36" s="13">
        <v>16999998.724999998</v>
      </c>
      <c r="K36" s="14">
        <v>0</v>
      </c>
      <c r="L36" s="14">
        <v>0</v>
      </c>
      <c r="M36" s="15"/>
      <c r="N36" s="7" t="s">
        <v>104</v>
      </c>
      <c r="O36" s="10" t="s">
        <v>109489</v>
      </c>
      <c r="P36" s="7" t="s">
        <v>107845</v>
      </c>
      <c r="Q36" s="7" t="s">
        <v>107999</v>
      </c>
      <c r="R36"/>
    </row>
    <row r="37" spans="1:18" ht="78.75" x14ac:dyDescent="0.2">
      <c r="A37" s="10" t="s">
        <v>103625</v>
      </c>
      <c r="B37" s="10" t="s">
        <v>108188</v>
      </c>
      <c r="C37" s="11">
        <v>1</v>
      </c>
      <c r="D37" s="11">
        <v>1</v>
      </c>
      <c r="E37" s="11">
        <v>4</v>
      </c>
      <c r="F37" s="12">
        <v>1</v>
      </c>
      <c r="G37" s="7" t="s">
        <v>79</v>
      </c>
      <c r="H37" s="12">
        <v>0</v>
      </c>
      <c r="I37" s="13">
        <v>16999999.574999999</v>
      </c>
      <c r="J37" s="13">
        <v>16999999.574999999</v>
      </c>
      <c r="K37" s="14">
        <v>0</v>
      </c>
      <c r="L37" s="14">
        <v>0</v>
      </c>
      <c r="M37" s="15"/>
      <c r="N37" s="7" t="s">
        <v>104</v>
      </c>
      <c r="O37" s="10" t="s">
        <v>109489</v>
      </c>
      <c r="P37" s="7" t="s">
        <v>107845</v>
      </c>
      <c r="Q37" s="7" t="s">
        <v>107999</v>
      </c>
      <c r="R37"/>
    </row>
    <row r="38" spans="1:18" ht="78.75" x14ac:dyDescent="0.2">
      <c r="A38" s="10" t="s">
        <v>103625</v>
      </c>
      <c r="B38" s="10" t="s">
        <v>108189</v>
      </c>
      <c r="C38" s="11">
        <v>1</v>
      </c>
      <c r="D38" s="11">
        <v>1</v>
      </c>
      <c r="E38" s="11">
        <v>4</v>
      </c>
      <c r="F38" s="12">
        <v>1</v>
      </c>
      <c r="G38" s="7" t="s">
        <v>79</v>
      </c>
      <c r="H38" s="12">
        <v>0</v>
      </c>
      <c r="I38" s="13">
        <v>17000000</v>
      </c>
      <c r="J38" s="13">
        <v>17000000</v>
      </c>
      <c r="K38" s="14">
        <v>0</v>
      </c>
      <c r="L38" s="14">
        <v>0</v>
      </c>
      <c r="M38" s="15"/>
      <c r="N38" s="7" t="s">
        <v>104</v>
      </c>
      <c r="O38" s="10" t="s">
        <v>109490</v>
      </c>
      <c r="P38" s="7" t="s">
        <v>107845</v>
      </c>
      <c r="Q38" s="7" t="s">
        <v>108000</v>
      </c>
      <c r="R38"/>
    </row>
    <row r="39" spans="1:18" ht="67.5" x14ac:dyDescent="0.2">
      <c r="A39" s="10" t="s">
        <v>103625</v>
      </c>
      <c r="B39" s="10" t="s">
        <v>108190</v>
      </c>
      <c r="C39" s="11">
        <v>1</v>
      </c>
      <c r="D39" s="11">
        <v>1</v>
      </c>
      <c r="E39" s="11">
        <v>4</v>
      </c>
      <c r="F39" s="12">
        <v>1</v>
      </c>
      <c r="G39" s="7" t="s">
        <v>79</v>
      </c>
      <c r="H39" s="12">
        <v>0</v>
      </c>
      <c r="I39" s="13">
        <v>20825000</v>
      </c>
      <c r="J39" s="13">
        <v>20825000</v>
      </c>
      <c r="K39" s="14">
        <v>0</v>
      </c>
      <c r="L39" s="14">
        <v>0</v>
      </c>
      <c r="M39" s="15"/>
      <c r="N39" s="7" t="s">
        <v>104</v>
      </c>
      <c r="O39" s="10" t="s">
        <v>109490</v>
      </c>
      <c r="P39" s="7" t="s">
        <v>107845</v>
      </c>
      <c r="Q39" s="7" t="s">
        <v>108000</v>
      </c>
      <c r="R39"/>
    </row>
    <row r="40" spans="1:18" ht="78.75" x14ac:dyDescent="0.2">
      <c r="A40" s="10" t="s">
        <v>103625</v>
      </c>
      <c r="B40" s="10" t="s">
        <v>108191</v>
      </c>
      <c r="C40" s="11">
        <v>1</v>
      </c>
      <c r="D40" s="11">
        <v>1</v>
      </c>
      <c r="E40" s="11">
        <v>4</v>
      </c>
      <c r="F40" s="12">
        <v>1</v>
      </c>
      <c r="G40" s="7" t="s">
        <v>79</v>
      </c>
      <c r="H40" s="12">
        <v>0</v>
      </c>
      <c r="I40" s="13">
        <v>20509997.024999999</v>
      </c>
      <c r="J40" s="13">
        <v>20509997.024999999</v>
      </c>
      <c r="K40" s="14">
        <v>0</v>
      </c>
      <c r="L40" s="14">
        <v>0</v>
      </c>
      <c r="M40" s="15"/>
      <c r="N40" s="7" t="s">
        <v>104</v>
      </c>
      <c r="O40" s="10" t="s">
        <v>109490</v>
      </c>
      <c r="P40" s="7" t="s">
        <v>107845</v>
      </c>
      <c r="Q40" s="7" t="s">
        <v>108000</v>
      </c>
      <c r="R40"/>
    </row>
    <row r="41" spans="1:18" ht="78.75" x14ac:dyDescent="0.2">
      <c r="A41" s="10" t="s">
        <v>103625</v>
      </c>
      <c r="B41" s="10" t="s">
        <v>108192</v>
      </c>
      <c r="C41" s="11">
        <v>1</v>
      </c>
      <c r="D41" s="11">
        <v>1</v>
      </c>
      <c r="E41" s="11">
        <v>4</v>
      </c>
      <c r="F41" s="12">
        <v>1</v>
      </c>
      <c r="G41" s="7" t="s">
        <v>79</v>
      </c>
      <c r="H41" s="12">
        <v>0</v>
      </c>
      <c r="I41" s="13">
        <v>20825000</v>
      </c>
      <c r="J41" s="13">
        <v>20825000</v>
      </c>
      <c r="K41" s="14">
        <v>0</v>
      </c>
      <c r="L41" s="14">
        <v>0</v>
      </c>
      <c r="M41" s="15"/>
      <c r="N41" s="7" t="s">
        <v>104</v>
      </c>
      <c r="O41" s="10" t="s">
        <v>109491</v>
      </c>
      <c r="P41" s="7" t="s">
        <v>107845</v>
      </c>
      <c r="Q41" s="7" t="s">
        <v>108001</v>
      </c>
      <c r="R41"/>
    </row>
    <row r="42" spans="1:18" ht="78.75" x14ac:dyDescent="0.2">
      <c r="A42" s="10" t="s">
        <v>103625</v>
      </c>
      <c r="B42" s="10" t="s">
        <v>108193</v>
      </c>
      <c r="C42" s="11">
        <v>1</v>
      </c>
      <c r="D42" s="11">
        <v>1</v>
      </c>
      <c r="E42" s="11">
        <v>4</v>
      </c>
      <c r="F42" s="12">
        <v>1</v>
      </c>
      <c r="G42" s="7" t="s">
        <v>79</v>
      </c>
      <c r="H42" s="12">
        <v>0</v>
      </c>
      <c r="I42" s="13">
        <v>20824997.024999999</v>
      </c>
      <c r="J42" s="13">
        <v>20824997.024999999</v>
      </c>
      <c r="K42" s="14">
        <v>0</v>
      </c>
      <c r="L42" s="14">
        <v>0</v>
      </c>
      <c r="M42" s="15"/>
      <c r="N42" s="7" t="s">
        <v>104</v>
      </c>
      <c r="O42" s="10" t="s">
        <v>109491</v>
      </c>
      <c r="P42" s="7" t="s">
        <v>107845</v>
      </c>
      <c r="Q42" s="7" t="s">
        <v>108001</v>
      </c>
      <c r="R42"/>
    </row>
    <row r="43" spans="1:18" ht="78.75" x14ac:dyDescent="0.2">
      <c r="A43" s="10" t="s">
        <v>103625</v>
      </c>
      <c r="B43" s="10" t="s">
        <v>108194</v>
      </c>
      <c r="C43" s="11">
        <v>1</v>
      </c>
      <c r="D43" s="11">
        <v>1</v>
      </c>
      <c r="E43" s="11">
        <v>4</v>
      </c>
      <c r="F43" s="12">
        <v>1</v>
      </c>
      <c r="G43" s="7" t="s">
        <v>79</v>
      </c>
      <c r="H43" s="12">
        <v>0</v>
      </c>
      <c r="I43" s="13">
        <v>20824574.574999999</v>
      </c>
      <c r="J43" s="13">
        <v>20824574.574999999</v>
      </c>
      <c r="K43" s="14">
        <v>0</v>
      </c>
      <c r="L43" s="14">
        <v>0</v>
      </c>
      <c r="M43" s="15"/>
      <c r="N43" s="7" t="s">
        <v>104</v>
      </c>
      <c r="O43" s="10" t="s">
        <v>109491</v>
      </c>
      <c r="P43" s="7" t="s">
        <v>107845</v>
      </c>
      <c r="Q43" s="7" t="s">
        <v>108001</v>
      </c>
      <c r="R43"/>
    </row>
    <row r="44" spans="1:18" ht="78.75" x14ac:dyDescent="0.2">
      <c r="A44" s="10" t="s">
        <v>103625</v>
      </c>
      <c r="B44" s="10" t="s">
        <v>108194</v>
      </c>
      <c r="C44" s="11">
        <v>1</v>
      </c>
      <c r="D44" s="11">
        <v>1</v>
      </c>
      <c r="E44" s="11">
        <v>4</v>
      </c>
      <c r="F44" s="12">
        <v>1</v>
      </c>
      <c r="G44" s="7" t="s">
        <v>79</v>
      </c>
      <c r="H44" s="12">
        <v>0</v>
      </c>
      <c r="I44" s="13">
        <v>20824993.199999999</v>
      </c>
      <c r="J44" s="13">
        <v>20824993.199999999</v>
      </c>
      <c r="K44" s="14">
        <v>0</v>
      </c>
      <c r="L44" s="14">
        <v>0</v>
      </c>
      <c r="M44" s="15"/>
      <c r="N44" s="7" t="s">
        <v>104</v>
      </c>
      <c r="O44" s="10" t="s">
        <v>109491</v>
      </c>
      <c r="P44" s="7" t="s">
        <v>107845</v>
      </c>
      <c r="Q44" s="7" t="s">
        <v>108001</v>
      </c>
      <c r="R44"/>
    </row>
    <row r="45" spans="1:18" ht="56.25" x14ac:dyDescent="0.2">
      <c r="A45" s="10" t="s">
        <v>103625</v>
      </c>
      <c r="B45" s="10" t="s">
        <v>108195</v>
      </c>
      <c r="C45" s="11">
        <v>1</v>
      </c>
      <c r="D45" s="11">
        <v>1</v>
      </c>
      <c r="E45" s="11">
        <v>4</v>
      </c>
      <c r="F45" s="12">
        <v>1</v>
      </c>
      <c r="G45" s="7" t="s">
        <v>79</v>
      </c>
      <c r="H45" s="12">
        <v>0</v>
      </c>
      <c r="I45" s="13">
        <v>17000000</v>
      </c>
      <c r="J45" s="13">
        <v>17000000</v>
      </c>
      <c r="K45" s="14">
        <v>0</v>
      </c>
      <c r="L45" s="14">
        <v>0</v>
      </c>
      <c r="M45" s="15"/>
      <c r="N45" s="7" t="s">
        <v>104</v>
      </c>
      <c r="O45" s="10" t="s">
        <v>109492</v>
      </c>
      <c r="P45" s="7" t="s">
        <v>107845</v>
      </c>
      <c r="Q45" s="7" t="s">
        <v>107848</v>
      </c>
      <c r="R45"/>
    </row>
    <row r="46" spans="1:18" ht="56.25" x14ac:dyDescent="0.2">
      <c r="A46" s="10" t="s">
        <v>103625</v>
      </c>
      <c r="B46" s="10" t="s">
        <v>108196</v>
      </c>
      <c r="C46" s="11">
        <v>1</v>
      </c>
      <c r="D46" s="11">
        <v>1</v>
      </c>
      <c r="E46" s="11">
        <v>4</v>
      </c>
      <c r="F46" s="12">
        <v>1</v>
      </c>
      <c r="G46" s="7" t="s">
        <v>79</v>
      </c>
      <c r="H46" s="12">
        <v>0</v>
      </c>
      <c r="I46" s="13">
        <v>20824998.300000001</v>
      </c>
      <c r="J46" s="13">
        <v>20824998.300000001</v>
      </c>
      <c r="K46" s="14">
        <v>0</v>
      </c>
      <c r="L46" s="14">
        <v>0</v>
      </c>
      <c r="M46" s="15"/>
      <c r="N46" s="7" t="s">
        <v>104</v>
      </c>
      <c r="O46" s="10" t="s">
        <v>109493</v>
      </c>
      <c r="P46" s="7" t="s">
        <v>107845</v>
      </c>
      <c r="Q46" s="7" t="s">
        <v>107851</v>
      </c>
      <c r="R46"/>
    </row>
    <row r="47" spans="1:18" ht="56.25" x14ac:dyDescent="0.2">
      <c r="A47" s="10" t="s">
        <v>103625</v>
      </c>
      <c r="B47" s="10" t="s">
        <v>108197</v>
      </c>
      <c r="C47" s="11">
        <v>1</v>
      </c>
      <c r="D47" s="11">
        <v>1</v>
      </c>
      <c r="E47" s="11">
        <v>4</v>
      </c>
      <c r="F47" s="12">
        <v>1</v>
      </c>
      <c r="G47" s="7" t="s">
        <v>79</v>
      </c>
      <c r="H47" s="12">
        <v>0</v>
      </c>
      <c r="I47" s="13">
        <v>20825000</v>
      </c>
      <c r="J47" s="13">
        <v>20825000</v>
      </c>
      <c r="K47" s="14">
        <v>0</v>
      </c>
      <c r="L47" s="14">
        <v>0</v>
      </c>
      <c r="M47" s="15"/>
      <c r="N47" s="7" t="s">
        <v>104</v>
      </c>
      <c r="O47" s="10" t="s">
        <v>109493</v>
      </c>
      <c r="P47" s="7" t="s">
        <v>107845</v>
      </c>
      <c r="Q47" s="7" t="s">
        <v>107851</v>
      </c>
      <c r="R47"/>
    </row>
    <row r="48" spans="1:18" ht="56.25" x14ac:dyDescent="0.2">
      <c r="A48" s="10" t="s">
        <v>103625</v>
      </c>
      <c r="B48" s="10" t="s">
        <v>108198</v>
      </c>
      <c r="C48" s="11">
        <v>1</v>
      </c>
      <c r="D48" s="11">
        <v>1</v>
      </c>
      <c r="E48" s="11">
        <v>4</v>
      </c>
      <c r="F48" s="12">
        <v>1</v>
      </c>
      <c r="G48" s="7" t="s">
        <v>79</v>
      </c>
      <c r="H48" s="12">
        <v>0</v>
      </c>
      <c r="I48" s="13">
        <v>20825000</v>
      </c>
      <c r="J48" s="13">
        <v>20825000</v>
      </c>
      <c r="K48" s="14">
        <v>0</v>
      </c>
      <c r="L48" s="14">
        <v>0</v>
      </c>
      <c r="M48" s="15"/>
      <c r="N48" s="7" t="s">
        <v>104</v>
      </c>
      <c r="O48" s="10" t="s">
        <v>109493</v>
      </c>
      <c r="P48" s="7" t="s">
        <v>107845</v>
      </c>
      <c r="Q48" s="7" t="s">
        <v>107851</v>
      </c>
      <c r="R48"/>
    </row>
    <row r="49" spans="1:18" ht="56.25" x14ac:dyDescent="0.2">
      <c r="A49" s="10" t="s">
        <v>103625</v>
      </c>
      <c r="B49" s="10" t="s">
        <v>108199</v>
      </c>
      <c r="C49" s="11">
        <v>1</v>
      </c>
      <c r="D49" s="11">
        <v>1</v>
      </c>
      <c r="E49" s="11">
        <v>4</v>
      </c>
      <c r="F49" s="12">
        <v>1</v>
      </c>
      <c r="G49" s="7" t="s">
        <v>79</v>
      </c>
      <c r="H49" s="12">
        <v>0</v>
      </c>
      <c r="I49" s="13">
        <v>20824993.199999999</v>
      </c>
      <c r="J49" s="13">
        <v>20824993.199999999</v>
      </c>
      <c r="K49" s="14">
        <v>0</v>
      </c>
      <c r="L49" s="14">
        <v>0</v>
      </c>
      <c r="M49" s="15"/>
      <c r="N49" s="7" t="s">
        <v>104</v>
      </c>
      <c r="O49" s="10" t="s">
        <v>109494</v>
      </c>
      <c r="P49" s="7" t="s">
        <v>107845</v>
      </c>
      <c r="Q49" s="7" t="s">
        <v>108002</v>
      </c>
      <c r="R49"/>
    </row>
    <row r="50" spans="1:18" ht="56.25" x14ac:dyDescent="0.2">
      <c r="A50" s="10" t="s">
        <v>103625</v>
      </c>
      <c r="B50" s="10" t="s">
        <v>108200</v>
      </c>
      <c r="C50" s="11">
        <v>1</v>
      </c>
      <c r="D50" s="11">
        <v>1</v>
      </c>
      <c r="E50" s="11">
        <v>4</v>
      </c>
      <c r="F50" s="12">
        <v>1</v>
      </c>
      <c r="G50" s="7" t="s">
        <v>79</v>
      </c>
      <c r="H50" s="12">
        <v>0</v>
      </c>
      <c r="I50" s="13">
        <v>20824997.024999999</v>
      </c>
      <c r="J50" s="13">
        <v>20824997.024999999</v>
      </c>
      <c r="K50" s="14">
        <v>0</v>
      </c>
      <c r="L50" s="14">
        <v>0</v>
      </c>
      <c r="M50" s="15"/>
      <c r="N50" s="7" t="s">
        <v>104</v>
      </c>
      <c r="O50" s="10" t="s">
        <v>109494</v>
      </c>
      <c r="P50" s="7" t="s">
        <v>107845</v>
      </c>
      <c r="Q50" s="7" t="s">
        <v>108002</v>
      </c>
      <c r="R50"/>
    </row>
    <row r="51" spans="1:18" ht="56.25" x14ac:dyDescent="0.2">
      <c r="A51" s="10" t="s">
        <v>103625</v>
      </c>
      <c r="B51" s="10" t="s">
        <v>108201</v>
      </c>
      <c r="C51" s="11">
        <v>1</v>
      </c>
      <c r="D51" s="11">
        <v>1</v>
      </c>
      <c r="E51" s="11">
        <v>4</v>
      </c>
      <c r="F51" s="12">
        <v>1</v>
      </c>
      <c r="G51" s="7" t="s">
        <v>79</v>
      </c>
      <c r="H51" s="12">
        <v>0</v>
      </c>
      <c r="I51" s="13">
        <v>20825000</v>
      </c>
      <c r="J51" s="13">
        <v>20825000</v>
      </c>
      <c r="K51" s="14">
        <v>0</v>
      </c>
      <c r="L51" s="14">
        <v>0</v>
      </c>
      <c r="M51" s="15"/>
      <c r="N51" s="7" t="s">
        <v>104</v>
      </c>
      <c r="O51" s="10" t="s">
        <v>109495</v>
      </c>
      <c r="P51" s="7" t="s">
        <v>107845</v>
      </c>
      <c r="Q51" s="7" t="s">
        <v>107853</v>
      </c>
      <c r="R51"/>
    </row>
    <row r="52" spans="1:18" ht="56.25" x14ac:dyDescent="0.2">
      <c r="A52" s="10" t="s">
        <v>103625</v>
      </c>
      <c r="B52" s="10" t="s">
        <v>108202</v>
      </c>
      <c r="C52" s="11">
        <v>1</v>
      </c>
      <c r="D52" s="11">
        <v>1</v>
      </c>
      <c r="E52" s="11">
        <v>4</v>
      </c>
      <c r="F52" s="12">
        <v>1</v>
      </c>
      <c r="G52" s="7" t="s">
        <v>79</v>
      </c>
      <c r="H52" s="12">
        <v>0</v>
      </c>
      <c r="I52" s="13">
        <v>20825000</v>
      </c>
      <c r="J52" s="13">
        <v>20825000</v>
      </c>
      <c r="K52" s="14">
        <v>0</v>
      </c>
      <c r="L52" s="14">
        <v>0</v>
      </c>
      <c r="M52" s="15"/>
      <c r="N52" s="7" t="s">
        <v>104</v>
      </c>
      <c r="O52" s="10" t="s">
        <v>109496</v>
      </c>
      <c r="P52" s="7" t="s">
        <v>107845</v>
      </c>
      <c r="Q52" s="7" t="s">
        <v>107853</v>
      </c>
      <c r="R52"/>
    </row>
    <row r="53" spans="1:18" ht="56.25" x14ac:dyDescent="0.2">
      <c r="A53" s="10" t="s">
        <v>103625</v>
      </c>
      <c r="B53" s="10" t="s">
        <v>108203</v>
      </c>
      <c r="C53" s="11">
        <v>1</v>
      </c>
      <c r="D53" s="11">
        <v>1</v>
      </c>
      <c r="E53" s="11">
        <v>4</v>
      </c>
      <c r="F53" s="12">
        <v>1</v>
      </c>
      <c r="G53" s="7" t="s">
        <v>79</v>
      </c>
      <c r="H53" s="12">
        <v>0</v>
      </c>
      <c r="I53" s="13">
        <v>20825000</v>
      </c>
      <c r="J53" s="13">
        <v>20825000</v>
      </c>
      <c r="K53" s="14">
        <v>0</v>
      </c>
      <c r="L53" s="14">
        <v>0</v>
      </c>
      <c r="M53" s="15"/>
      <c r="N53" s="7" t="s">
        <v>104</v>
      </c>
      <c r="O53" s="10" t="s">
        <v>109495</v>
      </c>
      <c r="P53" s="7" t="s">
        <v>107845</v>
      </c>
      <c r="Q53" s="7" t="s">
        <v>107853</v>
      </c>
      <c r="R53"/>
    </row>
    <row r="54" spans="1:18" ht="56.25" x14ac:dyDescent="0.2">
      <c r="A54" s="10" t="s">
        <v>103625</v>
      </c>
      <c r="B54" s="10" t="s">
        <v>108203</v>
      </c>
      <c r="C54" s="11">
        <v>1</v>
      </c>
      <c r="D54" s="11">
        <v>1</v>
      </c>
      <c r="E54" s="11">
        <v>4</v>
      </c>
      <c r="F54" s="12">
        <v>1</v>
      </c>
      <c r="G54" s="7" t="s">
        <v>79</v>
      </c>
      <c r="H54" s="12">
        <v>0</v>
      </c>
      <c r="I54" s="13">
        <v>20824997.449999999</v>
      </c>
      <c r="J54" s="13">
        <v>20824997.449999999</v>
      </c>
      <c r="K54" s="14">
        <v>0</v>
      </c>
      <c r="L54" s="14">
        <v>0</v>
      </c>
      <c r="M54" s="15"/>
      <c r="N54" s="7" t="s">
        <v>104</v>
      </c>
      <c r="O54" s="10" t="s">
        <v>109496</v>
      </c>
      <c r="P54" s="7" t="s">
        <v>107845</v>
      </c>
      <c r="Q54" s="7" t="s">
        <v>107853</v>
      </c>
      <c r="R54"/>
    </row>
    <row r="55" spans="1:18" ht="56.25" x14ac:dyDescent="0.2">
      <c r="A55" s="10" t="s">
        <v>103625</v>
      </c>
      <c r="B55" s="10" t="s">
        <v>108204</v>
      </c>
      <c r="C55" s="11">
        <v>1</v>
      </c>
      <c r="D55" s="11">
        <v>1</v>
      </c>
      <c r="E55" s="11">
        <v>4</v>
      </c>
      <c r="F55" s="12">
        <v>1</v>
      </c>
      <c r="G55" s="7" t="s">
        <v>79</v>
      </c>
      <c r="H55" s="12">
        <v>0</v>
      </c>
      <c r="I55" s="13">
        <v>20825000</v>
      </c>
      <c r="J55" s="13">
        <v>20825000</v>
      </c>
      <c r="K55" s="14">
        <v>0</v>
      </c>
      <c r="L55" s="14">
        <v>0</v>
      </c>
      <c r="M55" s="15"/>
      <c r="N55" s="7" t="s">
        <v>104</v>
      </c>
      <c r="O55" s="10" t="s">
        <v>109496</v>
      </c>
      <c r="P55" s="7" t="s">
        <v>107845</v>
      </c>
      <c r="Q55" s="7" t="s">
        <v>107853</v>
      </c>
      <c r="R55"/>
    </row>
    <row r="56" spans="1:18" ht="56.25" x14ac:dyDescent="0.2">
      <c r="A56" s="10" t="s">
        <v>103625</v>
      </c>
      <c r="B56" s="10" t="s">
        <v>108205</v>
      </c>
      <c r="C56" s="11">
        <v>1</v>
      </c>
      <c r="D56" s="11">
        <v>1</v>
      </c>
      <c r="E56" s="11">
        <v>4</v>
      </c>
      <c r="F56" s="12">
        <v>1</v>
      </c>
      <c r="G56" s="7" t="s">
        <v>79</v>
      </c>
      <c r="H56" s="12">
        <v>0</v>
      </c>
      <c r="I56" s="13">
        <v>20824997.024999999</v>
      </c>
      <c r="J56" s="13">
        <v>20824997.024999999</v>
      </c>
      <c r="K56" s="14">
        <v>0</v>
      </c>
      <c r="L56" s="14">
        <v>0</v>
      </c>
      <c r="M56" s="15"/>
      <c r="N56" s="7" t="s">
        <v>104</v>
      </c>
      <c r="O56" s="10" t="s">
        <v>109497</v>
      </c>
      <c r="P56" s="7" t="s">
        <v>107845</v>
      </c>
      <c r="Q56" s="7" t="s">
        <v>108002</v>
      </c>
      <c r="R56"/>
    </row>
    <row r="57" spans="1:18" ht="67.5" x14ac:dyDescent="0.2">
      <c r="A57" s="10" t="s">
        <v>103625</v>
      </c>
      <c r="B57" s="10" t="s">
        <v>108206</v>
      </c>
      <c r="C57" s="11">
        <v>1</v>
      </c>
      <c r="D57" s="11">
        <v>1</v>
      </c>
      <c r="E57" s="11">
        <v>4</v>
      </c>
      <c r="F57" s="12">
        <v>1</v>
      </c>
      <c r="G57" s="7" t="s">
        <v>79</v>
      </c>
      <c r="H57" s="12">
        <v>0</v>
      </c>
      <c r="I57" s="13">
        <v>20825000</v>
      </c>
      <c r="J57" s="13">
        <v>20825000</v>
      </c>
      <c r="K57" s="14">
        <v>0</v>
      </c>
      <c r="L57" s="14">
        <v>0</v>
      </c>
      <c r="M57" s="15"/>
      <c r="N57" s="7" t="s">
        <v>104</v>
      </c>
      <c r="O57" s="10" t="s">
        <v>109498</v>
      </c>
      <c r="P57" s="7" t="s">
        <v>107845</v>
      </c>
      <c r="Q57" s="7" t="s">
        <v>108003</v>
      </c>
      <c r="R57"/>
    </row>
    <row r="58" spans="1:18" ht="67.5" x14ac:dyDescent="0.2">
      <c r="A58" s="10" t="s">
        <v>103625</v>
      </c>
      <c r="B58" s="10" t="s">
        <v>108207</v>
      </c>
      <c r="C58" s="11">
        <v>1</v>
      </c>
      <c r="D58" s="11">
        <v>1</v>
      </c>
      <c r="E58" s="11">
        <v>4</v>
      </c>
      <c r="F58" s="12">
        <v>1</v>
      </c>
      <c r="G58" s="7" t="s">
        <v>79</v>
      </c>
      <c r="H58" s="12">
        <v>0</v>
      </c>
      <c r="I58" s="13">
        <v>17000000</v>
      </c>
      <c r="J58" s="13">
        <v>17000000</v>
      </c>
      <c r="K58" s="14">
        <v>0</v>
      </c>
      <c r="L58" s="14">
        <v>0</v>
      </c>
      <c r="M58" s="15"/>
      <c r="N58" s="7" t="s">
        <v>104</v>
      </c>
      <c r="O58" s="10" t="s">
        <v>109498</v>
      </c>
      <c r="P58" s="7" t="s">
        <v>107845</v>
      </c>
      <c r="Q58" s="7" t="s">
        <v>108003</v>
      </c>
      <c r="R58"/>
    </row>
    <row r="59" spans="1:18" ht="67.5" x14ac:dyDescent="0.2">
      <c r="A59" s="10" t="s">
        <v>103625</v>
      </c>
      <c r="B59" s="10" t="s">
        <v>108208</v>
      </c>
      <c r="C59" s="11">
        <v>1</v>
      </c>
      <c r="D59" s="11">
        <v>1</v>
      </c>
      <c r="E59" s="11">
        <v>4</v>
      </c>
      <c r="F59" s="12">
        <v>1</v>
      </c>
      <c r="G59" s="7" t="s">
        <v>79</v>
      </c>
      <c r="H59" s="12">
        <v>0</v>
      </c>
      <c r="I59" s="13">
        <v>20725000</v>
      </c>
      <c r="J59" s="13">
        <v>20725000</v>
      </c>
      <c r="K59" s="14">
        <v>0</v>
      </c>
      <c r="L59" s="14">
        <v>0</v>
      </c>
      <c r="M59" s="15"/>
      <c r="N59" s="7" t="s">
        <v>104</v>
      </c>
      <c r="O59" s="10" t="s">
        <v>109498</v>
      </c>
      <c r="P59" s="7" t="s">
        <v>107845</v>
      </c>
      <c r="Q59" s="7" t="s">
        <v>108003</v>
      </c>
      <c r="R59"/>
    </row>
    <row r="60" spans="1:18" ht="78.75" x14ac:dyDescent="0.2">
      <c r="A60" s="10" t="s">
        <v>103625</v>
      </c>
      <c r="B60" s="10" t="s">
        <v>108209</v>
      </c>
      <c r="C60" s="11">
        <v>1</v>
      </c>
      <c r="D60" s="11">
        <v>1</v>
      </c>
      <c r="E60" s="11">
        <v>4</v>
      </c>
      <c r="F60" s="12">
        <v>1</v>
      </c>
      <c r="G60" s="7" t="s">
        <v>79</v>
      </c>
      <c r="H60" s="12">
        <v>0</v>
      </c>
      <c r="I60" s="13">
        <v>20825000</v>
      </c>
      <c r="J60" s="13">
        <v>20825000</v>
      </c>
      <c r="K60" s="14">
        <v>0</v>
      </c>
      <c r="L60" s="14">
        <v>0</v>
      </c>
      <c r="M60" s="15"/>
      <c r="N60" s="7" t="s">
        <v>104</v>
      </c>
      <c r="O60" s="10" t="s">
        <v>109499</v>
      </c>
      <c r="P60" s="7" t="s">
        <v>107845</v>
      </c>
      <c r="Q60" s="7" t="s">
        <v>107855</v>
      </c>
      <c r="R60"/>
    </row>
    <row r="61" spans="1:18" ht="67.5" x14ac:dyDescent="0.2">
      <c r="A61" s="10" t="s">
        <v>103625</v>
      </c>
      <c r="B61" s="10" t="s">
        <v>108210</v>
      </c>
      <c r="C61" s="11">
        <v>1</v>
      </c>
      <c r="D61" s="11">
        <v>1</v>
      </c>
      <c r="E61" s="11">
        <v>4</v>
      </c>
      <c r="F61" s="12">
        <v>1</v>
      </c>
      <c r="G61" s="7" t="s">
        <v>79</v>
      </c>
      <c r="H61" s="12">
        <v>0</v>
      </c>
      <c r="I61" s="13">
        <v>20825000</v>
      </c>
      <c r="J61" s="13">
        <v>20825000</v>
      </c>
      <c r="K61" s="14">
        <v>0</v>
      </c>
      <c r="L61" s="14">
        <v>0</v>
      </c>
      <c r="M61" s="15"/>
      <c r="N61" s="7" t="s">
        <v>104</v>
      </c>
      <c r="O61" s="10" t="s">
        <v>109499</v>
      </c>
      <c r="P61" s="7" t="s">
        <v>107845</v>
      </c>
      <c r="Q61" s="7" t="s">
        <v>107855</v>
      </c>
      <c r="R61"/>
    </row>
    <row r="62" spans="1:18" ht="67.5" x14ac:dyDescent="0.2">
      <c r="A62" s="10" t="s">
        <v>103625</v>
      </c>
      <c r="B62" s="10" t="s">
        <v>108211</v>
      </c>
      <c r="C62" s="11">
        <v>1</v>
      </c>
      <c r="D62" s="11">
        <v>1</v>
      </c>
      <c r="E62" s="11">
        <v>4</v>
      </c>
      <c r="F62" s="12">
        <v>1</v>
      </c>
      <c r="G62" s="7" t="s">
        <v>79</v>
      </c>
      <c r="H62" s="12">
        <v>0</v>
      </c>
      <c r="I62" s="13">
        <v>20824993.199999999</v>
      </c>
      <c r="J62" s="13">
        <v>20824993.199999999</v>
      </c>
      <c r="K62" s="14">
        <v>0</v>
      </c>
      <c r="L62" s="14">
        <v>0</v>
      </c>
      <c r="M62" s="15"/>
      <c r="N62" s="7" t="s">
        <v>104</v>
      </c>
      <c r="O62" s="10" t="s">
        <v>109500</v>
      </c>
      <c r="P62" s="7" t="s">
        <v>107845</v>
      </c>
      <c r="Q62" s="7" t="s">
        <v>107850</v>
      </c>
      <c r="R62"/>
    </row>
    <row r="63" spans="1:18" ht="78.75" x14ac:dyDescent="0.2">
      <c r="A63" s="10" t="s">
        <v>103625</v>
      </c>
      <c r="B63" s="10" t="s">
        <v>108212</v>
      </c>
      <c r="C63" s="11">
        <v>1</v>
      </c>
      <c r="D63" s="11">
        <v>1</v>
      </c>
      <c r="E63" s="11">
        <v>4</v>
      </c>
      <c r="F63" s="12">
        <v>1</v>
      </c>
      <c r="G63" s="7" t="s">
        <v>79</v>
      </c>
      <c r="H63" s="12">
        <v>0</v>
      </c>
      <c r="I63" s="13">
        <v>20825000</v>
      </c>
      <c r="J63" s="13">
        <v>20825000</v>
      </c>
      <c r="K63" s="14">
        <v>0</v>
      </c>
      <c r="L63" s="14">
        <v>0</v>
      </c>
      <c r="M63" s="15"/>
      <c r="N63" s="7" t="s">
        <v>104</v>
      </c>
      <c r="O63" s="10" t="s">
        <v>109501</v>
      </c>
      <c r="P63" s="7" t="s">
        <v>107845</v>
      </c>
      <c r="Q63" s="7" t="s">
        <v>108004</v>
      </c>
      <c r="R63"/>
    </row>
    <row r="64" spans="1:18" ht="67.5" x14ac:dyDescent="0.2">
      <c r="A64" s="10" t="s">
        <v>103625</v>
      </c>
      <c r="B64" s="10" t="s">
        <v>108213</v>
      </c>
      <c r="C64" s="11">
        <v>1</v>
      </c>
      <c r="D64" s="11">
        <v>1</v>
      </c>
      <c r="E64" s="11">
        <v>4</v>
      </c>
      <c r="F64" s="12">
        <v>1</v>
      </c>
      <c r="G64" s="7" t="s">
        <v>79</v>
      </c>
      <c r="H64" s="12">
        <v>0</v>
      </c>
      <c r="I64" s="13">
        <v>20824978.75</v>
      </c>
      <c r="J64" s="13">
        <v>20824978.75</v>
      </c>
      <c r="K64" s="14">
        <v>0</v>
      </c>
      <c r="L64" s="14">
        <v>0</v>
      </c>
      <c r="M64" s="15"/>
      <c r="N64" s="7" t="s">
        <v>104</v>
      </c>
      <c r="O64" s="10" t="s">
        <v>109500</v>
      </c>
      <c r="P64" s="7" t="s">
        <v>107845</v>
      </c>
      <c r="Q64" s="7" t="s">
        <v>107850</v>
      </c>
      <c r="R64"/>
    </row>
    <row r="65" spans="1:18" ht="78.75" x14ac:dyDescent="0.2">
      <c r="A65" s="10" t="s">
        <v>103625</v>
      </c>
      <c r="B65" s="10" t="s">
        <v>108214</v>
      </c>
      <c r="C65" s="11">
        <v>1</v>
      </c>
      <c r="D65" s="11">
        <v>1</v>
      </c>
      <c r="E65" s="11">
        <v>4</v>
      </c>
      <c r="F65" s="12">
        <v>1</v>
      </c>
      <c r="G65" s="7" t="s">
        <v>79</v>
      </c>
      <c r="H65" s="12">
        <v>0</v>
      </c>
      <c r="I65" s="13">
        <v>20824575</v>
      </c>
      <c r="J65" s="13">
        <v>20824575</v>
      </c>
      <c r="K65" s="14">
        <v>0</v>
      </c>
      <c r="L65" s="14">
        <v>0</v>
      </c>
      <c r="M65" s="15"/>
      <c r="N65" s="7" t="s">
        <v>104</v>
      </c>
      <c r="O65" s="10" t="s">
        <v>109501</v>
      </c>
      <c r="P65" s="7" t="s">
        <v>107845</v>
      </c>
      <c r="Q65" s="7" t="s">
        <v>108004</v>
      </c>
      <c r="R65"/>
    </row>
    <row r="66" spans="1:18" ht="78.75" x14ac:dyDescent="0.2">
      <c r="A66" s="10" t="s">
        <v>103625</v>
      </c>
      <c r="B66" s="10" t="s">
        <v>108215</v>
      </c>
      <c r="C66" s="11">
        <v>1</v>
      </c>
      <c r="D66" s="11">
        <v>1</v>
      </c>
      <c r="E66" s="11">
        <v>4</v>
      </c>
      <c r="F66" s="12">
        <v>1</v>
      </c>
      <c r="G66" s="7" t="s">
        <v>79</v>
      </c>
      <c r="H66" s="12">
        <v>0</v>
      </c>
      <c r="I66" s="13">
        <v>20825000</v>
      </c>
      <c r="J66" s="13">
        <v>20825000</v>
      </c>
      <c r="K66" s="14">
        <v>0</v>
      </c>
      <c r="L66" s="14">
        <v>0</v>
      </c>
      <c r="M66" s="15"/>
      <c r="N66" s="7" t="s">
        <v>104</v>
      </c>
      <c r="O66" s="10" t="s">
        <v>109502</v>
      </c>
      <c r="P66" s="7" t="s">
        <v>107845</v>
      </c>
      <c r="Q66" s="7" t="s">
        <v>107852</v>
      </c>
      <c r="R66"/>
    </row>
    <row r="67" spans="1:18" ht="78.75" x14ac:dyDescent="0.2">
      <c r="A67" s="10" t="s">
        <v>103625</v>
      </c>
      <c r="B67" s="10" t="s">
        <v>108216</v>
      </c>
      <c r="C67" s="11">
        <v>1</v>
      </c>
      <c r="D67" s="11">
        <v>1</v>
      </c>
      <c r="E67" s="11">
        <v>4</v>
      </c>
      <c r="F67" s="12">
        <v>1</v>
      </c>
      <c r="G67" s="7" t="s">
        <v>79</v>
      </c>
      <c r="H67" s="12">
        <v>0</v>
      </c>
      <c r="I67" s="13">
        <v>17000000</v>
      </c>
      <c r="J67" s="13">
        <v>17000000</v>
      </c>
      <c r="K67" s="14">
        <v>0</v>
      </c>
      <c r="L67" s="14">
        <v>0</v>
      </c>
      <c r="M67" s="15"/>
      <c r="N67" s="7" t="s">
        <v>104</v>
      </c>
      <c r="O67" s="10" t="s">
        <v>109500</v>
      </c>
      <c r="P67" s="7" t="s">
        <v>107845</v>
      </c>
      <c r="Q67" s="7" t="s">
        <v>107850</v>
      </c>
      <c r="R67"/>
    </row>
    <row r="68" spans="1:18" ht="67.5" x14ac:dyDescent="0.2">
      <c r="A68" s="10" t="s">
        <v>103625</v>
      </c>
      <c r="B68" s="10" t="s">
        <v>108217</v>
      </c>
      <c r="C68" s="11">
        <v>1</v>
      </c>
      <c r="D68" s="11">
        <v>1</v>
      </c>
      <c r="E68" s="11">
        <v>4</v>
      </c>
      <c r="F68" s="12">
        <v>1</v>
      </c>
      <c r="G68" s="7" t="s">
        <v>79</v>
      </c>
      <c r="H68" s="12">
        <v>0</v>
      </c>
      <c r="I68" s="13">
        <v>20824997.024999999</v>
      </c>
      <c r="J68" s="13">
        <v>20824997.024999999</v>
      </c>
      <c r="K68" s="14">
        <v>0</v>
      </c>
      <c r="L68" s="14">
        <v>0</v>
      </c>
      <c r="M68" s="15"/>
      <c r="N68" s="7" t="s">
        <v>104</v>
      </c>
      <c r="O68" s="10" t="s">
        <v>109502</v>
      </c>
      <c r="P68" s="7" t="s">
        <v>107845</v>
      </c>
      <c r="Q68" s="7" t="s">
        <v>107852</v>
      </c>
      <c r="R68"/>
    </row>
    <row r="69" spans="1:18" ht="67.5" x14ac:dyDescent="0.2">
      <c r="A69" s="10" t="s">
        <v>103625</v>
      </c>
      <c r="B69" s="10" t="s">
        <v>108218</v>
      </c>
      <c r="C69" s="11">
        <v>1</v>
      </c>
      <c r="D69" s="11">
        <v>1</v>
      </c>
      <c r="E69" s="11">
        <v>4</v>
      </c>
      <c r="F69" s="12">
        <v>1</v>
      </c>
      <c r="G69" s="7" t="s">
        <v>79</v>
      </c>
      <c r="H69" s="12">
        <v>0</v>
      </c>
      <c r="I69" s="13">
        <v>20824256.25</v>
      </c>
      <c r="J69" s="13">
        <v>20824256.25</v>
      </c>
      <c r="K69" s="14">
        <v>0</v>
      </c>
      <c r="L69" s="14">
        <v>0</v>
      </c>
      <c r="M69" s="15"/>
      <c r="N69" s="7" t="s">
        <v>104</v>
      </c>
      <c r="O69" s="10" t="s">
        <v>109501</v>
      </c>
      <c r="P69" s="7" t="s">
        <v>107845</v>
      </c>
      <c r="Q69" s="7" t="s">
        <v>108004</v>
      </c>
      <c r="R69"/>
    </row>
    <row r="70" spans="1:18" ht="67.5" x14ac:dyDescent="0.2">
      <c r="A70" s="10" t="s">
        <v>103625</v>
      </c>
      <c r="B70" s="10" t="s">
        <v>108219</v>
      </c>
      <c r="C70" s="11">
        <v>1</v>
      </c>
      <c r="D70" s="11">
        <v>1</v>
      </c>
      <c r="E70" s="11">
        <v>4</v>
      </c>
      <c r="F70" s="12">
        <v>1</v>
      </c>
      <c r="G70" s="7" t="s">
        <v>79</v>
      </c>
      <c r="H70" s="12">
        <v>0</v>
      </c>
      <c r="I70" s="13">
        <v>20824150</v>
      </c>
      <c r="J70" s="13">
        <v>20824150</v>
      </c>
      <c r="K70" s="14">
        <v>0</v>
      </c>
      <c r="L70" s="14">
        <v>0</v>
      </c>
      <c r="M70" s="15"/>
      <c r="N70" s="7" t="s">
        <v>104</v>
      </c>
      <c r="O70" s="10" t="s">
        <v>109500</v>
      </c>
      <c r="P70" s="7" t="s">
        <v>107845</v>
      </c>
      <c r="Q70" s="7" t="s">
        <v>107850</v>
      </c>
      <c r="R70"/>
    </row>
    <row r="71" spans="1:18" ht="78.75" x14ac:dyDescent="0.2">
      <c r="A71" s="10" t="s">
        <v>103625</v>
      </c>
      <c r="B71" s="10" t="s">
        <v>108220</v>
      </c>
      <c r="C71" s="11">
        <v>1</v>
      </c>
      <c r="D71" s="11">
        <v>1</v>
      </c>
      <c r="E71" s="11">
        <v>4</v>
      </c>
      <c r="F71" s="12">
        <v>1</v>
      </c>
      <c r="G71" s="7" t="s">
        <v>79</v>
      </c>
      <c r="H71" s="12">
        <v>0</v>
      </c>
      <c r="I71" s="13">
        <v>20824766.25</v>
      </c>
      <c r="J71" s="13">
        <v>20824766.25</v>
      </c>
      <c r="K71" s="14">
        <v>0</v>
      </c>
      <c r="L71" s="14">
        <v>0</v>
      </c>
      <c r="M71" s="15"/>
      <c r="N71" s="7" t="s">
        <v>104</v>
      </c>
      <c r="O71" s="10" t="s">
        <v>109500</v>
      </c>
      <c r="P71" s="7" t="s">
        <v>107845</v>
      </c>
      <c r="Q71" s="7" t="s">
        <v>107850</v>
      </c>
      <c r="R71"/>
    </row>
    <row r="72" spans="1:18" ht="78.75" x14ac:dyDescent="0.2">
      <c r="A72" s="10" t="s">
        <v>103625</v>
      </c>
      <c r="B72" s="10" t="s">
        <v>108221</v>
      </c>
      <c r="C72" s="11">
        <v>1</v>
      </c>
      <c r="D72" s="11">
        <v>1</v>
      </c>
      <c r="E72" s="11">
        <v>4</v>
      </c>
      <c r="F72" s="12">
        <v>1</v>
      </c>
      <c r="G72" s="7" t="s">
        <v>79</v>
      </c>
      <c r="H72" s="12">
        <v>0</v>
      </c>
      <c r="I72" s="13">
        <v>20824978.75</v>
      </c>
      <c r="J72" s="13">
        <v>20824978.75</v>
      </c>
      <c r="K72" s="14">
        <v>0</v>
      </c>
      <c r="L72" s="14">
        <v>0</v>
      </c>
      <c r="M72" s="15"/>
      <c r="N72" s="7" t="s">
        <v>104</v>
      </c>
      <c r="O72" s="10" t="s">
        <v>109501</v>
      </c>
      <c r="P72" s="7" t="s">
        <v>107845</v>
      </c>
      <c r="Q72" s="7" t="s">
        <v>108004</v>
      </c>
      <c r="R72"/>
    </row>
    <row r="73" spans="1:18" ht="67.5" x14ac:dyDescent="0.2">
      <c r="A73" s="10" t="s">
        <v>103625</v>
      </c>
      <c r="B73" s="10" t="s">
        <v>108222</v>
      </c>
      <c r="C73" s="11">
        <v>1</v>
      </c>
      <c r="D73" s="11">
        <v>1</v>
      </c>
      <c r="E73" s="11">
        <v>4</v>
      </c>
      <c r="F73" s="12">
        <v>1</v>
      </c>
      <c r="G73" s="7" t="s">
        <v>79</v>
      </c>
      <c r="H73" s="12">
        <v>0</v>
      </c>
      <c r="I73" s="13">
        <v>20825000</v>
      </c>
      <c r="J73" s="13">
        <v>20825000</v>
      </c>
      <c r="K73" s="14">
        <v>0</v>
      </c>
      <c r="L73" s="14">
        <v>0</v>
      </c>
      <c r="M73" s="15"/>
      <c r="N73" s="7" t="s">
        <v>104</v>
      </c>
      <c r="O73" s="10" t="s">
        <v>109500</v>
      </c>
      <c r="P73" s="7" t="s">
        <v>107845</v>
      </c>
      <c r="Q73" s="7" t="s">
        <v>107850</v>
      </c>
      <c r="R73"/>
    </row>
    <row r="74" spans="1:18" ht="78.75" x14ac:dyDescent="0.2">
      <c r="A74" s="10" t="s">
        <v>103625</v>
      </c>
      <c r="B74" s="10" t="s">
        <v>108223</v>
      </c>
      <c r="C74" s="11">
        <v>1</v>
      </c>
      <c r="D74" s="11">
        <v>1</v>
      </c>
      <c r="E74" s="11">
        <v>4</v>
      </c>
      <c r="F74" s="12">
        <v>1</v>
      </c>
      <c r="G74" s="7" t="s">
        <v>79</v>
      </c>
      <c r="H74" s="12">
        <v>0</v>
      </c>
      <c r="I74" s="13">
        <v>20825000</v>
      </c>
      <c r="J74" s="13">
        <v>20825000</v>
      </c>
      <c r="K74" s="14">
        <v>0</v>
      </c>
      <c r="L74" s="14">
        <v>0</v>
      </c>
      <c r="M74" s="15"/>
      <c r="N74" s="7" t="s">
        <v>104</v>
      </c>
      <c r="O74" s="10" t="s">
        <v>109503</v>
      </c>
      <c r="P74" s="7" t="s">
        <v>107845</v>
      </c>
      <c r="Q74" s="7" t="s">
        <v>107856</v>
      </c>
      <c r="R74"/>
    </row>
    <row r="75" spans="1:18" ht="78.75" x14ac:dyDescent="0.2">
      <c r="A75" s="10" t="s">
        <v>103625</v>
      </c>
      <c r="B75" s="10" t="s">
        <v>108224</v>
      </c>
      <c r="C75" s="11">
        <v>1</v>
      </c>
      <c r="D75" s="11">
        <v>1</v>
      </c>
      <c r="E75" s="11">
        <v>4</v>
      </c>
      <c r="F75" s="12">
        <v>1</v>
      </c>
      <c r="G75" s="7" t="s">
        <v>79</v>
      </c>
      <c r="H75" s="12">
        <v>0</v>
      </c>
      <c r="I75" s="13">
        <v>20824997.875</v>
      </c>
      <c r="J75" s="13">
        <v>20824997.875</v>
      </c>
      <c r="K75" s="14">
        <v>0</v>
      </c>
      <c r="L75" s="14">
        <v>0</v>
      </c>
      <c r="M75" s="15"/>
      <c r="N75" s="7" t="s">
        <v>104</v>
      </c>
      <c r="O75" s="10" t="s">
        <v>109503</v>
      </c>
      <c r="P75" s="7" t="s">
        <v>107845</v>
      </c>
      <c r="Q75" s="7" t="s">
        <v>107856</v>
      </c>
      <c r="R75"/>
    </row>
    <row r="76" spans="1:18" ht="78.75" x14ac:dyDescent="0.2">
      <c r="A76" s="10" t="s">
        <v>103625</v>
      </c>
      <c r="B76" s="10" t="s">
        <v>108225</v>
      </c>
      <c r="C76" s="11">
        <v>1</v>
      </c>
      <c r="D76" s="11">
        <v>1</v>
      </c>
      <c r="E76" s="11">
        <v>4</v>
      </c>
      <c r="F76" s="12">
        <v>1</v>
      </c>
      <c r="G76" s="7" t="s">
        <v>79</v>
      </c>
      <c r="H76" s="12">
        <v>0</v>
      </c>
      <c r="I76" s="13">
        <v>20580000</v>
      </c>
      <c r="J76" s="13">
        <v>20580000</v>
      </c>
      <c r="K76" s="14">
        <v>0</v>
      </c>
      <c r="L76" s="14">
        <v>0</v>
      </c>
      <c r="M76" s="15"/>
      <c r="N76" s="7" t="s">
        <v>104</v>
      </c>
      <c r="O76" s="10" t="s">
        <v>109503</v>
      </c>
      <c r="P76" s="7" t="s">
        <v>107845</v>
      </c>
      <c r="Q76" s="7" t="s">
        <v>107856</v>
      </c>
      <c r="R76"/>
    </row>
    <row r="77" spans="1:18" ht="78.75" x14ac:dyDescent="0.2">
      <c r="A77" s="10" t="s">
        <v>103625</v>
      </c>
      <c r="B77" s="10" t="s">
        <v>108225</v>
      </c>
      <c r="C77" s="11">
        <v>1</v>
      </c>
      <c r="D77" s="11">
        <v>1</v>
      </c>
      <c r="E77" s="11">
        <v>4</v>
      </c>
      <c r="F77" s="12">
        <v>1</v>
      </c>
      <c r="G77" s="7" t="s">
        <v>79</v>
      </c>
      <c r="H77" s="12">
        <v>0</v>
      </c>
      <c r="I77" s="13">
        <v>20824997.024999999</v>
      </c>
      <c r="J77" s="13">
        <v>20824997.024999999</v>
      </c>
      <c r="K77" s="14">
        <v>0</v>
      </c>
      <c r="L77" s="14">
        <v>0</v>
      </c>
      <c r="M77" s="15"/>
      <c r="N77" s="7" t="s">
        <v>104</v>
      </c>
      <c r="O77" s="10" t="s">
        <v>109503</v>
      </c>
      <c r="P77" s="7" t="s">
        <v>107845</v>
      </c>
      <c r="Q77" s="7" t="s">
        <v>107856</v>
      </c>
      <c r="R77"/>
    </row>
    <row r="78" spans="1:18" ht="78.75" x14ac:dyDescent="0.2">
      <c r="A78" s="10" t="s">
        <v>103625</v>
      </c>
      <c r="B78" s="10" t="s">
        <v>108226</v>
      </c>
      <c r="C78" s="11">
        <v>1</v>
      </c>
      <c r="D78" s="11">
        <v>1</v>
      </c>
      <c r="E78" s="11">
        <v>4</v>
      </c>
      <c r="F78" s="12">
        <v>1</v>
      </c>
      <c r="G78" s="7" t="s">
        <v>79</v>
      </c>
      <c r="H78" s="12">
        <v>0</v>
      </c>
      <c r="I78" s="13">
        <v>20824999.149999999</v>
      </c>
      <c r="J78" s="13">
        <v>20824999.149999999</v>
      </c>
      <c r="K78" s="14">
        <v>0</v>
      </c>
      <c r="L78" s="14">
        <v>0</v>
      </c>
      <c r="M78" s="15"/>
      <c r="N78" s="7" t="s">
        <v>104</v>
      </c>
      <c r="O78" s="10" t="s">
        <v>109503</v>
      </c>
      <c r="P78" s="7" t="s">
        <v>107845</v>
      </c>
      <c r="Q78" s="7" t="s">
        <v>107856</v>
      </c>
      <c r="R78"/>
    </row>
    <row r="79" spans="1:18" ht="78.75" x14ac:dyDescent="0.2">
      <c r="A79" s="10" t="s">
        <v>103625</v>
      </c>
      <c r="B79" s="10" t="s">
        <v>108227</v>
      </c>
      <c r="C79" s="11">
        <v>1</v>
      </c>
      <c r="D79" s="11">
        <v>1</v>
      </c>
      <c r="E79" s="11">
        <v>4</v>
      </c>
      <c r="F79" s="12">
        <v>1</v>
      </c>
      <c r="G79" s="7" t="s">
        <v>79</v>
      </c>
      <c r="H79" s="12">
        <v>0</v>
      </c>
      <c r="I79" s="13">
        <v>20824998.300000001</v>
      </c>
      <c r="J79" s="13">
        <v>20824998.300000001</v>
      </c>
      <c r="K79" s="14">
        <v>0</v>
      </c>
      <c r="L79" s="14">
        <v>0</v>
      </c>
      <c r="M79" s="15"/>
      <c r="N79" s="7" t="s">
        <v>104</v>
      </c>
      <c r="O79" s="10" t="s">
        <v>109503</v>
      </c>
      <c r="P79" s="7" t="s">
        <v>107845</v>
      </c>
      <c r="Q79" s="7" t="s">
        <v>107856</v>
      </c>
      <c r="R79"/>
    </row>
    <row r="80" spans="1:18" ht="78.75" x14ac:dyDescent="0.2">
      <c r="A80" s="10" t="s">
        <v>103625</v>
      </c>
      <c r="B80" s="10" t="s">
        <v>108228</v>
      </c>
      <c r="C80" s="11">
        <v>1</v>
      </c>
      <c r="D80" s="11">
        <v>1</v>
      </c>
      <c r="E80" s="11">
        <v>4</v>
      </c>
      <c r="F80" s="12">
        <v>1</v>
      </c>
      <c r="G80" s="7" t="s">
        <v>79</v>
      </c>
      <c r="H80" s="12">
        <v>0</v>
      </c>
      <c r="I80" s="13">
        <v>20824999.574999999</v>
      </c>
      <c r="J80" s="13">
        <v>20824999.574999999</v>
      </c>
      <c r="K80" s="14">
        <v>0</v>
      </c>
      <c r="L80" s="14">
        <v>0</v>
      </c>
      <c r="M80" s="15"/>
      <c r="N80" s="7" t="s">
        <v>104</v>
      </c>
      <c r="O80" s="10" t="s">
        <v>109504</v>
      </c>
      <c r="P80" s="7" t="s">
        <v>107845</v>
      </c>
      <c r="Q80" s="7" t="s">
        <v>107857</v>
      </c>
      <c r="R80"/>
    </row>
    <row r="81" spans="1:18" ht="78.75" x14ac:dyDescent="0.2">
      <c r="A81" s="10" t="s">
        <v>103625</v>
      </c>
      <c r="B81" s="10" t="s">
        <v>108229</v>
      </c>
      <c r="C81" s="11">
        <v>1</v>
      </c>
      <c r="D81" s="11">
        <v>1</v>
      </c>
      <c r="E81" s="11">
        <v>4</v>
      </c>
      <c r="F81" s="12">
        <v>1</v>
      </c>
      <c r="G81" s="7" t="s">
        <v>79</v>
      </c>
      <c r="H81" s="12">
        <v>0</v>
      </c>
      <c r="I81" s="13">
        <v>20824995.75</v>
      </c>
      <c r="J81" s="13">
        <v>20824995.75</v>
      </c>
      <c r="K81" s="14">
        <v>0</v>
      </c>
      <c r="L81" s="14">
        <v>0</v>
      </c>
      <c r="M81" s="15"/>
      <c r="N81" s="7" t="s">
        <v>104</v>
      </c>
      <c r="O81" s="10" t="s">
        <v>109504</v>
      </c>
      <c r="P81" s="7" t="s">
        <v>107845</v>
      </c>
      <c r="Q81" s="7" t="s">
        <v>107857</v>
      </c>
      <c r="R81"/>
    </row>
    <row r="82" spans="1:18" ht="78.75" x14ac:dyDescent="0.2">
      <c r="A82" s="10" t="s">
        <v>103625</v>
      </c>
      <c r="B82" s="10" t="s">
        <v>108230</v>
      </c>
      <c r="C82" s="11">
        <v>1</v>
      </c>
      <c r="D82" s="11">
        <v>1</v>
      </c>
      <c r="E82" s="11">
        <v>4</v>
      </c>
      <c r="F82" s="12">
        <v>1</v>
      </c>
      <c r="G82" s="7" t="s">
        <v>79</v>
      </c>
      <c r="H82" s="12">
        <v>0</v>
      </c>
      <c r="I82" s="13">
        <v>20750999.574999999</v>
      </c>
      <c r="J82" s="13">
        <v>20750999.574999999</v>
      </c>
      <c r="K82" s="14">
        <v>0</v>
      </c>
      <c r="L82" s="14">
        <v>0</v>
      </c>
      <c r="M82" s="15"/>
      <c r="N82" s="7" t="s">
        <v>104</v>
      </c>
      <c r="O82" s="10" t="s">
        <v>109504</v>
      </c>
      <c r="P82" s="7" t="s">
        <v>107845</v>
      </c>
      <c r="Q82" s="7" t="s">
        <v>107857</v>
      </c>
      <c r="R82"/>
    </row>
    <row r="83" spans="1:18" ht="78.75" x14ac:dyDescent="0.2">
      <c r="A83" s="10" t="s">
        <v>103625</v>
      </c>
      <c r="B83" s="10" t="s">
        <v>108231</v>
      </c>
      <c r="C83" s="11">
        <v>1</v>
      </c>
      <c r="D83" s="11">
        <v>1</v>
      </c>
      <c r="E83" s="11">
        <v>4</v>
      </c>
      <c r="F83" s="12">
        <v>1</v>
      </c>
      <c r="G83" s="7" t="s">
        <v>79</v>
      </c>
      <c r="H83" s="12">
        <v>0</v>
      </c>
      <c r="I83" s="13">
        <v>19270964.399999999</v>
      </c>
      <c r="J83" s="13">
        <v>19270964.399999999</v>
      </c>
      <c r="K83" s="14">
        <v>0</v>
      </c>
      <c r="L83" s="14">
        <v>0</v>
      </c>
      <c r="M83" s="15"/>
      <c r="N83" s="7" t="s">
        <v>104</v>
      </c>
      <c r="O83" s="10" t="s">
        <v>109504</v>
      </c>
      <c r="P83" s="7" t="s">
        <v>107845</v>
      </c>
      <c r="Q83" s="7" t="s">
        <v>107857</v>
      </c>
      <c r="R83"/>
    </row>
    <row r="84" spans="1:18" ht="67.5" x14ac:dyDescent="0.2">
      <c r="A84" s="10" t="s">
        <v>103625</v>
      </c>
      <c r="B84" s="10" t="s">
        <v>108232</v>
      </c>
      <c r="C84" s="11">
        <v>1</v>
      </c>
      <c r="D84" s="11">
        <v>1</v>
      </c>
      <c r="E84" s="11">
        <v>4</v>
      </c>
      <c r="F84" s="12">
        <v>1</v>
      </c>
      <c r="G84" s="7" t="s">
        <v>79</v>
      </c>
      <c r="H84" s="12">
        <v>0</v>
      </c>
      <c r="I84" s="13">
        <v>20751999.574999999</v>
      </c>
      <c r="J84" s="13">
        <v>20751999.574999999</v>
      </c>
      <c r="K84" s="14">
        <v>0</v>
      </c>
      <c r="L84" s="14">
        <v>0</v>
      </c>
      <c r="M84" s="15"/>
      <c r="N84" s="7" t="s">
        <v>104</v>
      </c>
      <c r="O84" s="10" t="s">
        <v>109504</v>
      </c>
      <c r="P84" s="7" t="s">
        <v>107845</v>
      </c>
      <c r="Q84" s="7" t="s">
        <v>107857</v>
      </c>
      <c r="R84"/>
    </row>
    <row r="85" spans="1:18" ht="78.75" x14ac:dyDescent="0.2">
      <c r="A85" s="10" t="s">
        <v>103625</v>
      </c>
      <c r="B85" s="10" t="s">
        <v>108233</v>
      </c>
      <c r="C85" s="11">
        <v>1</v>
      </c>
      <c r="D85" s="11">
        <v>1</v>
      </c>
      <c r="E85" s="11">
        <v>4</v>
      </c>
      <c r="F85" s="12">
        <v>1</v>
      </c>
      <c r="G85" s="7" t="s">
        <v>79</v>
      </c>
      <c r="H85" s="12">
        <v>0</v>
      </c>
      <c r="I85" s="13">
        <v>20304999.574999999</v>
      </c>
      <c r="J85" s="13">
        <v>20304999.574999999</v>
      </c>
      <c r="K85" s="14">
        <v>0</v>
      </c>
      <c r="L85" s="14">
        <v>0</v>
      </c>
      <c r="M85" s="15"/>
      <c r="N85" s="7" t="s">
        <v>104</v>
      </c>
      <c r="O85" s="10" t="s">
        <v>109504</v>
      </c>
      <c r="P85" s="7" t="s">
        <v>107845</v>
      </c>
      <c r="Q85" s="7" t="s">
        <v>107857</v>
      </c>
      <c r="R85"/>
    </row>
    <row r="86" spans="1:18" ht="67.5" x14ac:dyDescent="0.2">
      <c r="A86" s="10" t="s">
        <v>103625</v>
      </c>
      <c r="B86" s="10" t="s">
        <v>108234</v>
      </c>
      <c r="C86" s="11">
        <v>1</v>
      </c>
      <c r="D86" s="11">
        <v>1</v>
      </c>
      <c r="E86" s="11">
        <v>4</v>
      </c>
      <c r="F86" s="12">
        <v>1</v>
      </c>
      <c r="G86" s="7" t="s">
        <v>79</v>
      </c>
      <c r="H86" s="12">
        <v>0</v>
      </c>
      <c r="I86" s="13">
        <v>20824999.574999999</v>
      </c>
      <c r="J86" s="13">
        <v>20824999.574999999</v>
      </c>
      <c r="K86" s="14">
        <v>0</v>
      </c>
      <c r="L86" s="14">
        <v>0</v>
      </c>
      <c r="M86" s="15"/>
      <c r="N86" s="7" t="s">
        <v>104</v>
      </c>
      <c r="O86" s="10" t="s">
        <v>109504</v>
      </c>
      <c r="P86" s="7" t="s">
        <v>107845</v>
      </c>
      <c r="Q86" s="7" t="s">
        <v>107857</v>
      </c>
      <c r="R86"/>
    </row>
    <row r="87" spans="1:18" ht="78.75" x14ac:dyDescent="0.2">
      <c r="A87" s="10" t="s">
        <v>103625</v>
      </c>
      <c r="B87" s="10" t="s">
        <v>108235</v>
      </c>
      <c r="C87" s="11">
        <v>1</v>
      </c>
      <c r="D87" s="11">
        <v>1</v>
      </c>
      <c r="E87" s="11">
        <v>4</v>
      </c>
      <c r="F87" s="12">
        <v>1</v>
      </c>
      <c r="G87" s="7" t="s">
        <v>79</v>
      </c>
      <c r="H87" s="12">
        <v>0</v>
      </c>
      <c r="I87" s="13">
        <v>20824993.199999999</v>
      </c>
      <c r="J87" s="13">
        <v>20824993.199999999</v>
      </c>
      <c r="K87" s="14">
        <v>0</v>
      </c>
      <c r="L87" s="14">
        <v>0</v>
      </c>
      <c r="M87" s="15"/>
      <c r="N87" s="7" t="s">
        <v>104</v>
      </c>
      <c r="O87" s="10" t="s">
        <v>109505</v>
      </c>
      <c r="P87" s="7" t="s">
        <v>107845</v>
      </c>
      <c r="Q87" s="7" t="s">
        <v>108005</v>
      </c>
      <c r="R87"/>
    </row>
    <row r="88" spans="1:18" ht="78.75" x14ac:dyDescent="0.2">
      <c r="A88" s="10" t="s">
        <v>103625</v>
      </c>
      <c r="B88" s="10" t="s">
        <v>108236</v>
      </c>
      <c r="C88" s="11">
        <v>1</v>
      </c>
      <c r="D88" s="11">
        <v>1</v>
      </c>
      <c r="E88" s="11">
        <v>4</v>
      </c>
      <c r="F88" s="12">
        <v>1</v>
      </c>
      <c r="G88" s="7" t="s">
        <v>79</v>
      </c>
      <c r="H88" s="12">
        <v>0</v>
      </c>
      <c r="I88" s="13">
        <v>20825000</v>
      </c>
      <c r="J88" s="13">
        <v>20825000</v>
      </c>
      <c r="K88" s="14">
        <v>0</v>
      </c>
      <c r="L88" s="14">
        <v>0</v>
      </c>
      <c r="M88" s="15"/>
      <c r="N88" s="7" t="s">
        <v>104</v>
      </c>
      <c r="O88" s="10" t="s">
        <v>109505</v>
      </c>
      <c r="P88" s="7" t="s">
        <v>107845</v>
      </c>
      <c r="Q88" s="7" t="s">
        <v>108005</v>
      </c>
      <c r="R88"/>
    </row>
    <row r="89" spans="1:18" ht="78.75" x14ac:dyDescent="0.2">
      <c r="A89" s="10" t="s">
        <v>103625</v>
      </c>
      <c r="B89" s="10" t="s">
        <v>108237</v>
      </c>
      <c r="C89" s="11">
        <v>1</v>
      </c>
      <c r="D89" s="11">
        <v>1</v>
      </c>
      <c r="E89" s="11">
        <v>4</v>
      </c>
      <c r="F89" s="12">
        <v>1</v>
      </c>
      <c r="G89" s="7" t="s">
        <v>79</v>
      </c>
      <c r="H89" s="12">
        <v>0</v>
      </c>
      <c r="I89" s="13">
        <v>20825000</v>
      </c>
      <c r="J89" s="13">
        <v>20825000</v>
      </c>
      <c r="K89" s="14">
        <v>0</v>
      </c>
      <c r="L89" s="14">
        <v>0</v>
      </c>
      <c r="M89" s="15"/>
      <c r="N89" s="7" t="s">
        <v>104</v>
      </c>
      <c r="O89" s="10" t="s">
        <v>109505</v>
      </c>
      <c r="P89" s="7" t="s">
        <v>107845</v>
      </c>
      <c r="Q89" s="7" t="s">
        <v>108005</v>
      </c>
      <c r="R89"/>
    </row>
    <row r="90" spans="1:18" ht="78.75" x14ac:dyDescent="0.2">
      <c r="A90" s="10" t="s">
        <v>103625</v>
      </c>
      <c r="B90" s="10" t="s">
        <v>108238</v>
      </c>
      <c r="C90" s="11">
        <v>1</v>
      </c>
      <c r="D90" s="11">
        <v>1</v>
      </c>
      <c r="E90" s="11">
        <v>4</v>
      </c>
      <c r="F90" s="12">
        <v>1</v>
      </c>
      <c r="G90" s="7" t="s">
        <v>79</v>
      </c>
      <c r="H90" s="12">
        <v>0</v>
      </c>
      <c r="I90" s="13">
        <v>20825000</v>
      </c>
      <c r="J90" s="13">
        <v>20825000</v>
      </c>
      <c r="K90" s="14">
        <v>0</v>
      </c>
      <c r="L90" s="14">
        <v>0</v>
      </c>
      <c r="M90" s="15"/>
      <c r="N90" s="7" t="s">
        <v>104</v>
      </c>
      <c r="O90" s="10" t="s">
        <v>109505</v>
      </c>
      <c r="P90" s="7" t="s">
        <v>107845</v>
      </c>
      <c r="Q90" s="7" t="s">
        <v>108005</v>
      </c>
      <c r="R90"/>
    </row>
    <row r="91" spans="1:18" ht="33.75" x14ac:dyDescent="0.2">
      <c r="A91" s="10" t="s">
        <v>100038</v>
      </c>
      <c r="B91" s="10" t="s">
        <v>108170</v>
      </c>
      <c r="C91" s="11">
        <v>3</v>
      </c>
      <c r="D91" s="11">
        <v>3</v>
      </c>
      <c r="E91" s="11">
        <v>10</v>
      </c>
      <c r="F91" s="12">
        <v>1</v>
      </c>
      <c r="G91" s="7" t="s">
        <v>120</v>
      </c>
      <c r="H91" s="12">
        <v>0</v>
      </c>
      <c r="I91" s="13">
        <v>3956976374</v>
      </c>
      <c r="J91" s="13">
        <v>3956976374</v>
      </c>
      <c r="K91" s="14">
        <v>0</v>
      </c>
      <c r="L91" s="14">
        <v>0</v>
      </c>
      <c r="M91" s="15"/>
      <c r="N91" s="7" t="s">
        <v>104</v>
      </c>
      <c r="O91" s="10" t="s">
        <v>109506</v>
      </c>
      <c r="P91" s="7" t="s">
        <v>107859</v>
      </c>
      <c r="Q91" s="7" t="s">
        <v>108006</v>
      </c>
      <c r="R91"/>
    </row>
    <row r="92" spans="1:18" ht="33.75" x14ac:dyDescent="0.2">
      <c r="A92" s="10" t="s">
        <v>104554</v>
      </c>
      <c r="B92" s="10" t="s">
        <v>108239</v>
      </c>
      <c r="C92" s="11">
        <v>3</v>
      </c>
      <c r="D92" s="11">
        <v>3</v>
      </c>
      <c r="E92" s="11">
        <v>10</v>
      </c>
      <c r="F92" s="12">
        <v>1</v>
      </c>
      <c r="G92" s="7" t="s">
        <v>120</v>
      </c>
      <c r="H92" s="12">
        <v>0</v>
      </c>
      <c r="I92" s="13">
        <v>1385067229</v>
      </c>
      <c r="J92" s="13">
        <v>1385067229</v>
      </c>
      <c r="K92" s="14">
        <v>0</v>
      </c>
      <c r="L92" s="14">
        <v>0</v>
      </c>
      <c r="M92" s="15"/>
      <c r="N92" s="7" t="s">
        <v>104</v>
      </c>
      <c r="O92" s="10" t="s">
        <v>109507</v>
      </c>
      <c r="P92" s="7" t="s">
        <v>108007</v>
      </c>
      <c r="Q92" s="7" t="s">
        <v>107847</v>
      </c>
      <c r="R92"/>
    </row>
    <row r="93" spans="1:18" ht="33.75" x14ac:dyDescent="0.2">
      <c r="A93" s="10" t="s">
        <v>100008</v>
      </c>
      <c r="B93" s="10" t="s">
        <v>108240</v>
      </c>
      <c r="C93" s="11">
        <v>3</v>
      </c>
      <c r="D93" s="11">
        <v>3</v>
      </c>
      <c r="E93" s="11">
        <v>10</v>
      </c>
      <c r="F93" s="12">
        <v>1</v>
      </c>
      <c r="G93" s="7" t="s">
        <v>120</v>
      </c>
      <c r="H93" s="12">
        <v>0</v>
      </c>
      <c r="I93" s="13">
        <v>10000000000</v>
      </c>
      <c r="J93" s="13">
        <v>10000000000</v>
      </c>
      <c r="K93" s="14">
        <v>0</v>
      </c>
      <c r="L93" s="14">
        <v>0</v>
      </c>
      <c r="M93" s="15"/>
      <c r="N93" s="7" t="s">
        <v>104</v>
      </c>
      <c r="O93" s="10" t="s">
        <v>109508</v>
      </c>
      <c r="P93" s="7" t="s">
        <v>107992</v>
      </c>
      <c r="Q93" s="7" t="s">
        <v>108008</v>
      </c>
      <c r="R93"/>
    </row>
    <row r="94" spans="1:18" ht="45" x14ac:dyDescent="0.2">
      <c r="A94" s="10" t="s">
        <v>100038</v>
      </c>
      <c r="B94" s="10" t="s">
        <v>108241</v>
      </c>
      <c r="C94" s="11">
        <v>2</v>
      </c>
      <c r="D94" s="11">
        <v>2</v>
      </c>
      <c r="E94" s="11">
        <v>10</v>
      </c>
      <c r="F94" s="12">
        <v>1</v>
      </c>
      <c r="G94" s="7" t="s">
        <v>120</v>
      </c>
      <c r="H94" s="12">
        <v>0</v>
      </c>
      <c r="I94" s="13">
        <v>1000000000</v>
      </c>
      <c r="J94" s="13">
        <v>1000000000</v>
      </c>
      <c r="K94" s="14">
        <v>0</v>
      </c>
      <c r="L94" s="14">
        <v>0</v>
      </c>
      <c r="M94" s="15"/>
      <c r="N94" s="7" t="s">
        <v>104</v>
      </c>
      <c r="O94" s="10" t="s">
        <v>109506</v>
      </c>
      <c r="P94" s="7" t="s">
        <v>107840</v>
      </c>
      <c r="Q94" s="7" t="s">
        <v>108006</v>
      </c>
      <c r="R94"/>
    </row>
    <row r="95" spans="1:18" ht="56.25" x14ac:dyDescent="0.2">
      <c r="A95" s="10" t="s">
        <v>101632</v>
      </c>
      <c r="B95" s="10" t="s">
        <v>108242</v>
      </c>
      <c r="C95" s="11">
        <v>7</v>
      </c>
      <c r="D95" s="11">
        <v>7</v>
      </c>
      <c r="E95" s="11">
        <v>5</v>
      </c>
      <c r="F95" s="12">
        <v>1</v>
      </c>
      <c r="G95" s="7" t="s">
        <v>79</v>
      </c>
      <c r="H95" s="12">
        <v>0</v>
      </c>
      <c r="I95" s="13">
        <v>280000000</v>
      </c>
      <c r="J95" s="13">
        <v>280000000</v>
      </c>
      <c r="K95" s="14">
        <v>0</v>
      </c>
      <c r="L95" s="14">
        <v>0</v>
      </c>
      <c r="M95" s="15"/>
      <c r="N95" s="7" t="s">
        <v>104</v>
      </c>
      <c r="O95" s="10" t="s">
        <v>109509</v>
      </c>
      <c r="P95" s="7" t="s">
        <v>107987</v>
      </c>
      <c r="Q95" s="7" t="s">
        <v>108009</v>
      </c>
      <c r="R95"/>
    </row>
    <row r="96" spans="1:18" ht="56.25" x14ac:dyDescent="0.2">
      <c r="A96" s="10" t="s">
        <v>101632</v>
      </c>
      <c r="B96" s="10" t="s">
        <v>108243</v>
      </c>
      <c r="C96" s="11">
        <v>1</v>
      </c>
      <c r="D96" s="11">
        <v>1</v>
      </c>
      <c r="E96" s="11">
        <v>8</v>
      </c>
      <c r="F96" s="12">
        <v>1</v>
      </c>
      <c r="G96" s="7" t="s">
        <v>79</v>
      </c>
      <c r="H96" s="12">
        <v>0</v>
      </c>
      <c r="I96" s="13">
        <f>1600000000-425498832</f>
        <v>1174501168</v>
      </c>
      <c r="J96" s="13">
        <f>1600000000-425498832</f>
        <v>1174501168</v>
      </c>
      <c r="K96" s="14">
        <v>1</v>
      </c>
      <c r="L96" s="14">
        <v>3</v>
      </c>
      <c r="M96" s="15"/>
      <c r="N96" s="7" t="s">
        <v>104</v>
      </c>
      <c r="O96" s="10" t="s">
        <v>109509</v>
      </c>
      <c r="P96" s="7" t="s">
        <v>107987</v>
      </c>
      <c r="Q96" s="7" t="s">
        <v>108009</v>
      </c>
      <c r="R96"/>
    </row>
    <row r="97" spans="1:18" ht="56.25" x14ac:dyDescent="0.2">
      <c r="A97" s="10" t="s">
        <v>101632</v>
      </c>
      <c r="B97" s="10" t="s">
        <v>108244</v>
      </c>
      <c r="C97" s="11">
        <v>1</v>
      </c>
      <c r="D97" s="11">
        <v>1</v>
      </c>
      <c r="E97" s="11">
        <v>5</v>
      </c>
      <c r="F97" s="12">
        <v>1</v>
      </c>
      <c r="G97" s="7" t="s">
        <v>79</v>
      </c>
      <c r="H97" s="12">
        <v>0</v>
      </c>
      <c r="I97" s="13">
        <v>945095653</v>
      </c>
      <c r="J97" s="13">
        <v>799148881</v>
      </c>
      <c r="K97" s="14">
        <v>1</v>
      </c>
      <c r="L97" s="14">
        <v>3</v>
      </c>
      <c r="M97" s="15"/>
      <c r="N97" s="7" t="s">
        <v>104</v>
      </c>
      <c r="O97" s="10" t="s">
        <v>109510</v>
      </c>
      <c r="P97" s="7" t="s">
        <v>107987</v>
      </c>
      <c r="Q97" s="7" t="s">
        <v>108010</v>
      </c>
      <c r="R97"/>
    </row>
    <row r="98" spans="1:18" ht="67.5" x14ac:dyDescent="0.2">
      <c r="A98" s="10" t="s">
        <v>101632</v>
      </c>
      <c r="B98" s="10" t="s">
        <v>108245</v>
      </c>
      <c r="C98" s="11">
        <v>1</v>
      </c>
      <c r="D98" s="11">
        <v>1</v>
      </c>
      <c r="E98" s="11">
        <v>8</v>
      </c>
      <c r="F98" s="12">
        <v>1</v>
      </c>
      <c r="G98" s="7" t="s">
        <v>79</v>
      </c>
      <c r="H98" s="12">
        <v>0</v>
      </c>
      <c r="I98" s="13">
        <v>591652000</v>
      </c>
      <c r="J98" s="13">
        <v>241260800</v>
      </c>
      <c r="K98" s="14">
        <v>1</v>
      </c>
      <c r="L98" s="14">
        <v>3</v>
      </c>
      <c r="M98" s="15"/>
      <c r="N98" s="7" t="s">
        <v>104</v>
      </c>
      <c r="O98" s="10" t="s">
        <v>109509</v>
      </c>
      <c r="P98" s="7" t="s">
        <v>107987</v>
      </c>
      <c r="Q98" s="7" t="s">
        <v>108009</v>
      </c>
      <c r="R98"/>
    </row>
    <row r="99" spans="1:18" ht="56.25" x14ac:dyDescent="0.2">
      <c r="A99" s="10" t="s">
        <v>101632</v>
      </c>
      <c r="B99" s="10" t="s">
        <v>108246</v>
      </c>
      <c r="C99" s="11">
        <v>7</v>
      </c>
      <c r="D99" s="11">
        <v>7</v>
      </c>
      <c r="E99" s="11">
        <v>5</v>
      </c>
      <c r="F99" s="12">
        <v>1</v>
      </c>
      <c r="G99" s="7" t="s">
        <v>79</v>
      </c>
      <c r="H99" s="12">
        <v>0</v>
      </c>
      <c r="I99" s="13">
        <v>360000000</v>
      </c>
      <c r="J99" s="13">
        <v>360000000</v>
      </c>
      <c r="K99" s="14">
        <v>0</v>
      </c>
      <c r="L99" s="14">
        <v>0</v>
      </c>
      <c r="M99" s="15"/>
      <c r="N99" s="7" t="s">
        <v>104</v>
      </c>
      <c r="O99" s="10" t="s">
        <v>109509</v>
      </c>
      <c r="P99" s="7" t="s">
        <v>107987</v>
      </c>
      <c r="Q99" s="7" t="s">
        <v>108009</v>
      </c>
      <c r="R99"/>
    </row>
    <row r="100" spans="1:18" ht="56.25" x14ac:dyDescent="0.2">
      <c r="A100" s="10" t="s">
        <v>101632</v>
      </c>
      <c r="B100" s="10" t="s">
        <v>108247</v>
      </c>
      <c r="C100" s="11">
        <v>7</v>
      </c>
      <c r="D100" s="11">
        <v>7</v>
      </c>
      <c r="E100" s="11">
        <v>5</v>
      </c>
      <c r="F100" s="12">
        <v>1</v>
      </c>
      <c r="G100" s="7" t="s">
        <v>79</v>
      </c>
      <c r="H100" s="12">
        <v>0</v>
      </c>
      <c r="I100" s="13">
        <v>100000000</v>
      </c>
      <c r="J100" s="13">
        <v>100000000</v>
      </c>
      <c r="K100" s="14">
        <v>0</v>
      </c>
      <c r="L100" s="14">
        <v>0</v>
      </c>
      <c r="M100" s="15"/>
      <c r="N100" s="7" t="s">
        <v>104</v>
      </c>
      <c r="O100" s="10" t="s">
        <v>109509</v>
      </c>
      <c r="P100" s="7" t="s">
        <v>107987</v>
      </c>
      <c r="Q100" s="7" t="s">
        <v>108009</v>
      </c>
      <c r="R100"/>
    </row>
    <row r="101" spans="1:18" ht="56.25" x14ac:dyDescent="0.2">
      <c r="A101" s="10" t="s">
        <v>101632</v>
      </c>
      <c r="B101" s="10" t="s">
        <v>108248</v>
      </c>
      <c r="C101" s="11">
        <v>7</v>
      </c>
      <c r="D101" s="11">
        <v>7</v>
      </c>
      <c r="E101" s="11">
        <v>5</v>
      </c>
      <c r="F101" s="12">
        <v>1</v>
      </c>
      <c r="G101" s="7" t="s">
        <v>79</v>
      </c>
      <c r="H101" s="12">
        <v>0</v>
      </c>
      <c r="I101" s="13">
        <v>150000000</v>
      </c>
      <c r="J101" s="13">
        <v>150000000</v>
      </c>
      <c r="K101" s="14">
        <v>0</v>
      </c>
      <c r="L101" s="14">
        <v>0</v>
      </c>
      <c r="M101" s="15"/>
      <c r="N101" s="7" t="s">
        <v>104</v>
      </c>
      <c r="O101" s="10" t="s">
        <v>109509</v>
      </c>
      <c r="P101" s="7" t="s">
        <v>107987</v>
      </c>
      <c r="Q101" s="7" t="s">
        <v>108009</v>
      </c>
      <c r="R101"/>
    </row>
    <row r="102" spans="1:18" ht="56.25" x14ac:dyDescent="0.2">
      <c r="A102" s="10" t="s">
        <v>101632</v>
      </c>
      <c r="B102" s="10" t="s">
        <v>108249</v>
      </c>
      <c r="C102" s="11">
        <v>7</v>
      </c>
      <c r="D102" s="11">
        <v>7</v>
      </c>
      <c r="E102" s="11">
        <v>5</v>
      </c>
      <c r="F102" s="12">
        <v>1</v>
      </c>
      <c r="G102" s="7" t="s">
        <v>79</v>
      </c>
      <c r="H102" s="12">
        <v>0</v>
      </c>
      <c r="I102" s="13">
        <v>150000000</v>
      </c>
      <c r="J102" s="13">
        <v>250000000</v>
      </c>
      <c r="K102" s="14">
        <v>0</v>
      </c>
      <c r="L102" s="14">
        <v>0</v>
      </c>
      <c r="M102" s="15"/>
      <c r="N102" s="7" t="s">
        <v>104</v>
      </c>
      <c r="O102" s="10" t="s">
        <v>109509</v>
      </c>
      <c r="P102" s="7" t="s">
        <v>107987</v>
      </c>
      <c r="Q102" s="7" t="s">
        <v>108009</v>
      </c>
      <c r="R102"/>
    </row>
    <row r="103" spans="1:18" ht="56.25" x14ac:dyDescent="0.2">
      <c r="A103" s="10" t="s">
        <v>101632</v>
      </c>
      <c r="B103" s="10" t="s">
        <v>108250</v>
      </c>
      <c r="C103" s="11">
        <v>7</v>
      </c>
      <c r="D103" s="11">
        <v>7</v>
      </c>
      <c r="E103" s="11">
        <v>5</v>
      </c>
      <c r="F103" s="12">
        <v>1</v>
      </c>
      <c r="G103" s="7" t="s">
        <v>79</v>
      </c>
      <c r="H103" s="12">
        <v>0</v>
      </c>
      <c r="I103" s="13">
        <v>100000000</v>
      </c>
      <c r="J103" s="13">
        <v>100000000</v>
      </c>
      <c r="K103" s="14">
        <v>0</v>
      </c>
      <c r="L103" s="14">
        <v>0</v>
      </c>
      <c r="M103" s="15"/>
      <c r="N103" s="7" t="s">
        <v>104</v>
      </c>
      <c r="O103" s="10" t="s">
        <v>109509</v>
      </c>
      <c r="P103" s="7" t="s">
        <v>107987</v>
      </c>
      <c r="Q103" s="7" t="s">
        <v>108009</v>
      </c>
      <c r="R103"/>
    </row>
    <row r="104" spans="1:18" ht="56.25" x14ac:dyDescent="0.2">
      <c r="A104" s="10" t="s">
        <v>101632</v>
      </c>
      <c r="B104" s="10" t="s">
        <v>108251</v>
      </c>
      <c r="C104" s="11">
        <v>7</v>
      </c>
      <c r="D104" s="11">
        <v>7</v>
      </c>
      <c r="E104" s="11">
        <v>5</v>
      </c>
      <c r="F104" s="12">
        <v>1</v>
      </c>
      <c r="G104" s="7" t="s">
        <v>79</v>
      </c>
      <c r="H104" s="12">
        <v>0</v>
      </c>
      <c r="I104" s="13">
        <v>250000000</v>
      </c>
      <c r="J104" s="13">
        <v>300000000</v>
      </c>
      <c r="K104" s="14">
        <v>0</v>
      </c>
      <c r="L104" s="14">
        <v>0</v>
      </c>
      <c r="M104" s="15"/>
      <c r="N104" s="7" t="s">
        <v>104</v>
      </c>
      <c r="O104" s="10" t="s">
        <v>109509</v>
      </c>
      <c r="P104" s="7" t="s">
        <v>107987</v>
      </c>
      <c r="Q104" s="7" t="s">
        <v>108009</v>
      </c>
      <c r="R104"/>
    </row>
    <row r="105" spans="1:18" ht="56.25" x14ac:dyDescent="0.2">
      <c r="A105" s="10" t="s">
        <v>101632</v>
      </c>
      <c r="B105" s="10" t="s">
        <v>108252</v>
      </c>
      <c r="C105" s="11">
        <v>7</v>
      </c>
      <c r="D105" s="11">
        <v>7</v>
      </c>
      <c r="E105" s="11">
        <v>5</v>
      </c>
      <c r="F105" s="12">
        <v>1</v>
      </c>
      <c r="G105" s="7" t="s">
        <v>79</v>
      </c>
      <c r="H105" s="12">
        <v>0</v>
      </c>
      <c r="I105" s="13">
        <v>250000000</v>
      </c>
      <c r="J105" s="13">
        <v>300000000</v>
      </c>
      <c r="K105" s="14">
        <v>0</v>
      </c>
      <c r="L105" s="14">
        <v>0</v>
      </c>
      <c r="M105" s="15"/>
      <c r="N105" s="7" t="s">
        <v>104</v>
      </c>
      <c r="O105" s="10" t="s">
        <v>109509</v>
      </c>
      <c r="P105" s="7" t="s">
        <v>107987</v>
      </c>
      <c r="Q105" s="7" t="s">
        <v>108009</v>
      </c>
      <c r="R105"/>
    </row>
    <row r="106" spans="1:18" ht="56.25" x14ac:dyDescent="0.2">
      <c r="A106" s="10" t="s">
        <v>106696</v>
      </c>
      <c r="B106" s="10" t="s">
        <v>108253</v>
      </c>
      <c r="C106" s="11">
        <v>2</v>
      </c>
      <c r="D106" s="11">
        <v>2</v>
      </c>
      <c r="E106" s="11">
        <v>5</v>
      </c>
      <c r="F106" s="12">
        <v>1</v>
      </c>
      <c r="G106" s="7" t="s">
        <v>51</v>
      </c>
      <c r="H106" s="12">
        <v>0</v>
      </c>
      <c r="I106" s="13">
        <v>700000000</v>
      </c>
      <c r="J106" s="13">
        <v>800000000</v>
      </c>
      <c r="K106" s="14">
        <v>0</v>
      </c>
      <c r="L106" s="14">
        <v>0</v>
      </c>
      <c r="M106" s="15"/>
      <c r="N106" s="7" t="s">
        <v>104</v>
      </c>
      <c r="O106" s="10" t="s">
        <v>109509</v>
      </c>
      <c r="P106" s="7" t="s">
        <v>107932</v>
      </c>
      <c r="Q106" s="7" t="s">
        <v>108009</v>
      </c>
      <c r="R106"/>
    </row>
    <row r="107" spans="1:18" ht="56.25" x14ac:dyDescent="0.2">
      <c r="A107" s="10" t="s">
        <v>106694</v>
      </c>
      <c r="B107" s="10" t="s">
        <v>108254</v>
      </c>
      <c r="C107" s="11">
        <v>7</v>
      </c>
      <c r="D107" s="11">
        <v>7</v>
      </c>
      <c r="E107" s="11">
        <v>4</v>
      </c>
      <c r="F107" s="12">
        <v>1</v>
      </c>
      <c r="G107" s="7" t="s">
        <v>79</v>
      </c>
      <c r="H107" s="12">
        <v>0</v>
      </c>
      <c r="I107" s="13">
        <v>300000000</v>
      </c>
      <c r="J107" s="13">
        <v>300000000</v>
      </c>
      <c r="K107" s="14">
        <v>0</v>
      </c>
      <c r="L107" s="14">
        <v>0</v>
      </c>
      <c r="M107" s="15"/>
      <c r="N107" s="7" t="s">
        <v>104</v>
      </c>
      <c r="O107" s="10" t="s">
        <v>109509</v>
      </c>
      <c r="P107" s="7" t="s">
        <v>107932</v>
      </c>
      <c r="Q107" s="7" t="s">
        <v>108009</v>
      </c>
      <c r="R107"/>
    </row>
    <row r="108" spans="1:18" ht="56.25" x14ac:dyDescent="0.2">
      <c r="A108" s="10" t="s">
        <v>106696</v>
      </c>
      <c r="B108" s="10" t="s">
        <v>108255</v>
      </c>
      <c r="C108" s="11">
        <v>5</v>
      </c>
      <c r="D108" s="11">
        <v>5</v>
      </c>
      <c r="E108" s="11">
        <v>7</v>
      </c>
      <c r="F108" s="12">
        <v>1</v>
      </c>
      <c r="G108" s="7" t="s">
        <v>51</v>
      </c>
      <c r="H108" s="12">
        <v>0</v>
      </c>
      <c r="I108" s="13">
        <v>1000000000</v>
      </c>
      <c r="J108" s="13">
        <v>1000000000</v>
      </c>
      <c r="K108" s="14">
        <v>1</v>
      </c>
      <c r="L108" s="14">
        <v>3</v>
      </c>
      <c r="M108" s="15"/>
      <c r="N108" s="7" t="s">
        <v>104</v>
      </c>
      <c r="O108" s="10" t="s">
        <v>109509</v>
      </c>
      <c r="P108" s="7" t="s">
        <v>107934</v>
      </c>
      <c r="Q108" s="7" t="s">
        <v>108009</v>
      </c>
      <c r="R108"/>
    </row>
    <row r="109" spans="1:18" ht="56.25" x14ac:dyDescent="0.2">
      <c r="A109" s="10" t="s">
        <v>106696</v>
      </c>
      <c r="B109" s="10" t="s">
        <v>108256</v>
      </c>
      <c r="C109" s="11">
        <v>7</v>
      </c>
      <c r="D109" s="11">
        <v>7</v>
      </c>
      <c r="E109" s="11">
        <v>4</v>
      </c>
      <c r="F109" s="12">
        <v>1</v>
      </c>
      <c r="G109" s="7" t="s">
        <v>79</v>
      </c>
      <c r="H109" s="12">
        <v>0</v>
      </c>
      <c r="I109" s="13">
        <v>250000000</v>
      </c>
      <c r="J109" s="13">
        <v>300000000</v>
      </c>
      <c r="K109" s="14">
        <v>0</v>
      </c>
      <c r="L109" s="14">
        <v>0</v>
      </c>
      <c r="M109" s="15"/>
      <c r="N109" s="7" t="s">
        <v>104</v>
      </c>
      <c r="O109" s="10" t="s">
        <v>109509</v>
      </c>
      <c r="P109" s="7" t="s">
        <v>107933</v>
      </c>
      <c r="Q109" s="7" t="s">
        <v>108009</v>
      </c>
      <c r="R109"/>
    </row>
    <row r="110" spans="1:18" ht="56.25" x14ac:dyDescent="0.2">
      <c r="A110" s="10" t="s">
        <v>51106</v>
      </c>
      <c r="B110" s="10" t="s">
        <v>108257</v>
      </c>
      <c r="C110" s="11">
        <v>7</v>
      </c>
      <c r="D110" s="11">
        <v>7</v>
      </c>
      <c r="E110" s="11">
        <v>4</v>
      </c>
      <c r="F110" s="12">
        <v>1</v>
      </c>
      <c r="G110" s="7" t="s">
        <v>79</v>
      </c>
      <c r="H110" s="12">
        <v>0</v>
      </c>
      <c r="I110" s="13">
        <v>90000000</v>
      </c>
      <c r="J110" s="13">
        <v>100000000</v>
      </c>
      <c r="K110" s="14">
        <v>0</v>
      </c>
      <c r="L110" s="14">
        <v>0</v>
      </c>
      <c r="M110" s="15"/>
      <c r="N110" s="7" t="s">
        <v>104</v>
      </c>
      <c r="O110" s="10" t="s">
        <v>109509</v>
      </c>
      <c r="P110" s="7" t="s">
        <v>107931</v>
      </c>
      <c r="Q110" s="7" t="s">
        <v>108009</v>
      </c>
      <c r="R110"/>
    </row>
    <row r="111" spans="1:18" ht="56.25" x14ac:dyDescent="0.2">
      <c r="A111" s="10" t="s">
        <v>106694</v>
      </c>
      <c r="B111" s="10" t="s">
        <v>108258</v>
      </c>
      <c r="C111" s="11">
        <v>7</v>
      </c>
      <c r="D111" s="11">
        <v>7</v>
      </c>
      <c r="E111" s="11">
        <v>4</v>
      </c>
      <c r="F111" s="12">
        <v>1</v>
      </c>
      <c r="G111" s="7" t="s">
        <v>79</v>
      </c>
      <c r="H111" s="12">
        <v>0</v>
      </c>
      <c r="I111" s="13">
        <v>450000000</v>
      </c>
      <c r="J111" s="13">
        <v>500000000</v>
      </c>
      <c r="K111" s="14">
        <v>0</v>
      </c>
      <c r="L111" s="14">
        <v>0</v>
      </c>
      <c r="M111" s="15"/>
      <c r="N111" s="7" t="s">
        <v>104</v>
      </c>
      <c r="O111" s="10" t="s">
        <v>109509</v>
      </c>
      <c r="P111" s="7" t="s">
        <v>107987</v>
      </c>
      <c r="Q111" s="7" t="s">
        <v>108009</v>
      </c>
      <c r="R111"/>
    </row>
    <row r="112" spans="1:18" ht="56.25" x14ac:dyDescent="0.2">
      <c r="A112" s="10" t="s">
        <v>103353</v>
      </c>
      <c r="B112" s="10" t="s">
        <v>108259</v>
      </c>
      <c r="C112" s="11">
        <v>1</v>
      </c>
      <c r="D112" s="11">
        <v>1</v>
      </c>
      <c r="E112" s="11">
        <v>12</v>
      </c>
      <c r="F112" s="12">
        <v>1</v>
      </c>
      <c r="G112" s="7" t="s">
        <v>51</v>
      </c>
      <c r="H112" s="12">
        <v>0</v>
      </c>
      <c r="I112" s="13">
        <v>150000000</v>
      </c>
      <c r="J112" s="13">
        <v>200000000</v>
      </c>
      <c r="K112" s="14">
        <v>0</v>
      </c>
      <c r="L112" s="14">
        <v>0</v>
      </c>
      <c r="M112" s="15"/>
      <c r="N112" s="7" t="s">
        <v>104</v>
      </c>
      <c r="O112" s="10" t="s">
        <v>109509</v>
      </c>
      <c r="P112" s="7" t="s">
        <v>107987</v>
      </c>
      <c r="Q112" s="7" t="s">
        <v>108009</v>
      </c>
      <c r="R112"/>
    </row>
    <row r="113" spans="1:18" ht="56.25" x14ac:dyDescent="0.2">
      <c r="A113" s="10" t="s">
        <v>103617</v>
      </c>
      <c r="B113" s="10" t="s">
        <v>108260</v>
      </c>
      <c r="C113" s="11">
        <v>1</v>
      </c>
      <c r="D113" s="11">
        <v>1</v>
      </c>
      <c r="E113" s="11">
        <v>12</v>
      </c>
      <c r="F113" s="12">
        <v>1</v>
      </c>
      <c r="G113" s="7" t="s">
        <v>79</v>
      </c>
      <c r="H113" s="12">
        <v>0</v>
      </c>
      <c r="I113" s="13">
        <v>1609000000</v>
      </c>
      <c r="J113" s="13">
        <v>1609000000</v>
      </c>
      <c r="K113" s="14">
        <v>0</v>
      </c>
      <c r="L113" s="14">
        <v>0</v>
      </c>
      <c r="M113" s="15"/>
      <c r="N113" s="7" t="s">
        <v>104</v>
      </c>
      <c r="O113" s="10" t="s">
        <v>109509</v>
      </c>
      <c r="P113" s="7" t="s">
        <v>107987</v>
      </c>
      <c r="Q113" s="7" t="s">
        <v>108009</v>
      </c>
      <c r="R113"/>
    </row>
    <row r="114" spans="1:18" ht="22.5" x14ac:dyDescent="0.2">
      <c r="A114" s="10" t="s">
        <v>105832</v>
      </c>
      <c r="B114" s="10" t="s">
        <v>108261</v>
      </c>
      <c r="C114" s="11">
        <v>2</v>
      </c>
      <c r="D114" s="11">
        <v>2</v>
      </c>
      <c r="E114" s="11">
        <v>8</v>
      </c>
      <c r="F114" s="12">
        <v>1</v>
      </c>
      <c r="G114" s="7" t="s">
        <v>120</v>
      </c>
      <c r="H114" s="12">
        <v>0</v>
      </c>
      <c r="I114" s="13">
        <v>500000000</v>
      </c>
      <c r="J114" s="13">
        <v>500000000</v>
      </c>
      <c r="K114" s="14">
        <v>0</v>
      </c>
      <c r="L114" s="14">
        <v>0</v>
      </c>
      <c r="M114" s="15"/>
      <c r="N114" s="7" t="s">
        <v>104</v>
      </c>
      <c r="O114" s="10" t="s">
        <v>109511</v>
      </c>
      <c r="P114" s="7" t="s">
        <v>107967</v>
      </c>
      <c r="Q114" s="7" t="s">
        <v>107968</v>
      </c>
      <c r="R114"/>
    </row>
    <row r="115" spans="1:18" ht="22.5" x14ac:dyDescent="0.2">
      <c r="A115" s="10" t="s">
        <v>103891</v>
      </c>
      <c r="B115" s="10" t="s">
        <v>108262</v>
      </c>
      <c r="C115" s="11">
        <v>1</v>
      </c>
      <c r="D115" s="11">
        <v>1</v>
      </c>
      <c r="E115" s="11">
        <v>3</v>
      </c>
      <c r="F115" s="12">
        <v>1</v>
      </c>
      <c r="G115" s="7" t="s">
        <v>120</v>
      </c>
      <c r="H115" s="12">
        <v>0</v>
      </c>
      <c r="I115" s="13">
        <v>250000000</v>
      </c>
      <c r="J115" s="13">
        <v>250000000</v>
      </c>
      <c r="K115" s="14">
        <v>0</v>
      </c>
      <c r="L115" s="14">
        <v>0</v>
      </c>
      <c r="M115" s="15"/>
      <c r="N115" s="7" t="s">
        <v>104</v>
      </c>
      <c r="O115" s="10" t="s">
        <v>109511</v>
      </c>
      <c r="P115" s="7" t="s">
        <v>107969</v>
      </c>
      <c r="Q115" s="7" t="s">
        <v>107968</v>
      </c>
      <c r="R115"/>
    </row>
    <row r="116" spans="1:18" ht="33.75" x14ac:dyDescent="0.2">
      <c r="A116" s="10" t="s">
        <v>109448</v>
      </c>
      <c r="B116" s="10" t="s">
        <v>108263</v>
      </c>
      <c r="C116" s="11">
        <v>2</v>
      </c>
      <c r="D116" s="11">
        <v>2</v>
      </c>
      <c r="E116" s="11">
        <v>6</v>
      </c>
      <c r="F116" s="12">
        <v>1</v>
      </c>
      <c r="G116" s="7" t="s">
        <v>58</v>
      </c>
      <c r="H116" s="12">
        <v>0</v>
      </c>
      <c r="I116" s="13">
        <v>150000000</v>
      </c>
      <c r="J116" s="13">
        <v>150000000</v>
      </c>
      <c r="K116" s="14">
        <v>0</v>
      </c>
      <c r="L116" s="14">
        <v>0</v>
      </c>
      <c r="M116" s="15"/>
      <c r="N116" s="7" t="s">
        <v>104</v>
      </c>
      <c r="O116" s="10" t="s">
        <v>109511</v>
      </c>
      <c r="P116" s="7" t="s">
        <v>107967</v>
      </c>
      <c r="Q116" s="7" t="s">
        <v>107968</v>
      </c>
      <c r="R116"/>
    </row>
    <row r="117" spans="1:18" ht="33.75" x14ac:dyDescent="0.2">
      <c r="A117" s="10" t="s">
        <v>106307</v>
      </c>
      <c r="B117" s="10" t="s">
        <v>108264</v>
      </c>
      <c r="C117" s="11">
        <v>1</v>
      </c>
      <c r="D117" s="11">
        <v>1</v>
      </c>
      <c r="E117" s="11">
        <v>6</v>
      </c>
      <c r="F117" s="12">
        <v>1</v>
      </c>
      <c r="G117" s="7" t="s">
        <v>58</v>
      </c>
      <c r="H117" s="12">
        <v>0</v>
      </c>
      <c r="I117" s="13">
        <v>150000000</v>
      </c>
      <c r="J117" s="13">
        <v>150000000</v>
      </c>
      <c r="K117" s="14">
        <v>0</v>
      </c>
      <c r="L117" s="14">
        <v>0</v>
      </c>
      <c r="M117" s="15"/>
      <c r="N117" s="7" t="s">
        <v>104</v>
      </c>
      <c r="O117" s="10" t="s">
        <v>109511</v>
      </c>
      <c r="P117" s="7" t="s">
        <v>107967</v>
      </c>
      <c r="Q117" s="7" t="s">
        <v>107968</v>
      </c>
      <c r="R117"/>
    </row>
    <row r="118" spans="1:18" ht="22.5" x14ac:dyDescent="0.2">
      <c r="A118" s="10" t="s">
        <v>106307</v>
      </c>
      <c r="B118" s="10" t="s">
        <v>108265</v>
      </c>
      <c r="C118" s="11">
        <v>6</v>
      </c>
      <c r="D118" s="11">
        <v>6</v>
      </c>
      <c r="E118" s="11">
        <v>5</v>
      </c>
      <c r="F118" s="12">
        <v>1</v>
      </c>
      <c r="G118" s="7" t="s">
        <v>58</v>
      </c>
      <c r="H118" s="12">
        <v>0</v>
      </c>
      <c r="I118" s="13">
        <v>100000000</v>
      </c>
      <c r="J118" s="13">
        <v>100000000</v>
      </c>
      <c r="K118" s="14">
        <v>0</v>
      </c>
      <c r="L118" s="14">
        <v>0</v>
      </c>
      <c r="M118" s="15"/>
      <c r="N118" s="7" t="s">
        <v>104</v>
      </c>
      <c r="O118" s="10" t="s">
        <v>109511</v>
      </c>
      <c r="P118" s="7" t="s">
        <v>107967</v>
      </c>
      <c r="Q118" s="7" t="s">
        <v>107968</v>
      </c>
      <c r="R118"/>
    </row>
    <row r="119" spans="1:18" ht="33.75" x14ac:dyDescent="0.2">
      <c r="A119" s="10" t="s">
        <v>106307</v>
      </c>
      <c r="B119" s="10" t="s">
        <v>108266</v>
      </c>
      <c r="C119" s="11">
        <v>1</v>
      </c>
      <c r="D119" s="11">
        <v>1</v>
      </c>
      <c r="E119" s="11">
        <v>4</v>
      </c>
      <c r="F119" s="12">
        <v>1</v>
      </c>
      <c r="G119" s="7" t="s">
        <v>120</v>
      </c>
      <c r="H119" s="12">
        <v>0</v>
      </c>
      <c r="I119" s="13">
        <v>1057721083</v>
      </c>
      <c r="J119" s="13">
        <v>1057721083</v>
      </c>
      <c r="K119" s="14">
        <v>0</v>
      </c>
      <c r="L119" s="14">
        <v>0</v>
      </c>
      <c r="M119" s="15"/>
      <c r="N119" s="7" t="s">
        <v>104</v>
      </c>
      <c r="O119" s="10" t="s">
        <v>109512</v>
      </c>
      <c r="P119" s="7" t="s">
        <v>107970</v>
      </c>
      <c r="Q119" s="7" t="s">
        <v>107971</v>
      </c>
      <c r="R119"/>
    </row>
    <row r="120" spans="1:18" ht="33.75" x14ac:dyDescent="0.2">
      <c r="A120" s="10" t="s">
        <v>106307</v>
      </c>
      <c r="B120" s="10" t="s">
        <v>108267</v>
      </c>
      <c r="C120" s="11">
        <v>1</v>
      </c>
      <c r="D120" s="11">
        <v>1</v>
      </c>
      <c r="E120" s="11">
        <v>4</v>
      </c>
      <c r="F120" s="12">
        <v>1</v>
      </c>
      <c r="G120" s="7" t="s">
        <v>120</v>
      </c>
      <c r="H120" s="12">
        <v>0</v>
      </c>
      <c r="I120" s="13">
        <v>252299214</v>
      </c>
      <c r="J120" s="13">
        <v>252299214</v>
      </c>
      <c r="K120" s="14">
        <v>0</v>
      </c>
      <c r="L120" s="14">
        <v>0</v>
      </c>
      <c r="M120" s="15"/>
      <c r="N120" s="7" t="s">
        <v>104</v>
      </c>
      <c r="O120" s="10" t="s">
        <v>109512</v>
      </c>
      <c r="P120" s="7" t="s">
        <v>107970</v>
      </c>
      <c r="Q120" s="7" t="s">
        <v>107971</v>
      </c>
      <c r="R120"/>
    </row>
    <row r="121" spans="1:18" ht="33.75" x14ac:dyDescent="0.2">
      <c r="A121" s="10" t="s">
        <v>106307</v>
      </c>
      <c r="B121" s="10" t="s">
        <v>108267</v>
      </c>
      <c r="C121" s="11">
        <v>1</v>
      </c>
      <c r="D121" s="11">
        <v>1</v>
      </c>
      <c r="E121" s="11">
        <v>5</v>
      </c>
      <c r="F121" s="12">
        <v>1</v>
      </c>
      <c r="G121" s="7" t="s">
        <v>120</v>
      </c>
      <c r="H121" s="12">
        <v>0</v>
      </c>
      <c r="I121" s="13">
        <v>39836718</v>
      </c>
      <c r="J121" s="13">
        <v>39836718</v>
      </c>
      <c r="K121" s="14">
        <v>0</v>
      </c>
      <c r="L121" s="14">
        <v>0</v>
      </c>
      <c r="M121" s="15"/>
      <c r="N121" s="7" t="s">
        <v>104</v>
      </c>
      <c r="O121" s="10" t="s">
        <v>109512</v>
      </c>
      <c r="P121" s="7" t="s">
        <v>107970</v>
      </c>
      <c r="Q121" s="7" t="s">
        <v>107971</v>
      </c>
      <c r="R121"/>
    </row>
    <row r="122" spans="1:18" ht="33.75" x14ac:dyDescent="0.2">
      <c r="A122" s="10" t="s">
        <v>103603</v>
      </c>
      <c r="B122" s="10" t="s">
        <v>108268</v>
      </c>
      <c r="C122" s="11">
        <v>2</v>
      </c>
      <c r="D122" s="11">
        <v>2</v>
      </c>
      <c r="E122" s="11">
        <v>10</v>
      </c>
      <c r="F122" s="12">
        <v>1</v>
      </c>
      <c r="G122" s="7" t="s">
        <v>120</v>
      </c>
      <c r="H122" s="12">
        <v>5</v>
      </c>
      <c r="I122" s="13">
        <v>0</v>
      </c>
      <c r="J122" s="13">
        <v>0</v>
      </c>
      <c r="K122" s="14">
        <v>0</v>
      </c>
      <c r="L122" s="14">
        <v>0</v>
      </c>
      <c r="M122" s="15"/>
      <c r="N122" s="7" t="s">
        <v>104</v>
      </c>
      <c r="O122" s="10" t="s">
        <v>109511</v>
      </c>
      <c r="P122" s="7" t="s">
        <v>107967</v>
      </c>
      <c r="Q122" s="7" t="s">
        <v>107968</v>
      </c>
      <c r="R122"/>
    </row>
    <row r="123" spans="1:18" ht="33.75" x14ac:dyDescent="0.2">
      <c r="A123" s="10" t="s">
        <v>105905</v>
      </c>
      <c r="B123" s="10" t="s">
        <v>108269</v>
      </c>
      <c r="C123" s="11">
        <v>1</v>
      </c>
      <c r="D123" s="11">
        <v>1</v>
      </c>
      <c r="E123" s="11">
        <v>6</v>
      </c>
      <c r="F123" s="12">
        <v>1</v>
      </c>
      <c r="G123" s="7" t="s">
        <v>120</v>
      </c>
      <c r="H123" s="12">
        <v>0</v>
      </c>
      <c r="I123" s="13">
        <f>600000000+500000000</f>
        <v>1100000000</v>
      </c>
      <c r="J123" s="13">
        <f>600000000+500000000</f>
        <v>1100000000</v>
      </c>
      <c r="K123" s="14">
        <v>1</v>
      </c>
      <c r="L123" s="14">
        <v>2</v>
      </c>
      <c r="M123" s="15"/>
      <c r="N123" s="7" t="s">
        <v>104</v>
      </c>
      <c r="O123" s="10" t="s">
        <v>109513</v>
      </c>
      <c r="P123" s="7" t="s">
        <v>107828</v>
      </c>
      <c r="Q123" s="7" t="s">
        <v>107829</v>
      </c>
      <c r="R123"/>
    </row>
    <row r="124" spans="1:18" ht="45" x14ac:dyDescent="0.2">
      <c r="A124" s="10" t="s">
        <v>103855</v>
      </c>
      <c r="B124" s="10" t="s">
        <v>108270</v>
      </c>
      <c r="C124" s="11">
        <v>1</v>
      </c>
      <c r="D124" s="11">
        <v>1</v>
      </c>
      <c r="E124" s="11">
        <v>6</v>
      </c>
      <c r="F124" s="12">
        <v>1</v>
      </c>
      <c r="G124" s="7" t="s">
        <v>120</v>
      </c>
      <c r="H124" s="12">
        <v>0</v>
      </c>
      <c r="I124" s="13">
        <f>400000000+500000000</f>
        <v>900000000</v>
      </c>
      <c r="J124" s="13">
        <f>400000000+500000000</f>
        <v>900000000</v>
      </c>
      <c r="K124" s="14">
        <v>1</v>
      </c>
      <c r="L124" s="14">
        <v>2</v>
      </c>
      <c r="M124" s="15"/>
      <c r="N124" s="7" t="s">
        <v>104</v>
      </c>
      <c r="O124" s="10" t="s">
        <v>109513</v>
      </c>
      <c r="P124" s="7" t="s">
        <v>107828</v>
      </c>
      <c r="Q124" s="7" t="s">
        <v>107829</v>
      </c>
      <c r="R124"/>
    </row>
    <row r="125" spans="1:18" ht="45" x14ac:dyDescent="0.2">
      <c r="A125" s="10" t="s">
        <v>103603</v>
      </c>
      <c r="B125" s="10" t="s">
        <v>108271</v>
      </c>
      <c r="C125" s="11">
        <v>2</v>
      </c>
      <c r="D125" s="11">
        <v>2</v>
      </c>
      <c r="E125" s="11">
        <v>5</v>
      </c>
      <c r="F125" s="12">
        <v>1</v>
      </c>
      <c r="G125" s="7" t="s">
        <v>120</v>
      </c>
      <c r="H125" s="12">
        <v>0</v>
      </c>
      <c r="I125" s="13">
        <v>22336000</v>
      </c>
      <c r="J125" s="13">
        <v>22336000</v>
      </c>
      <c r="K125" s="14">
        <v>0</v>
      </c>
      <c r="L125" s="14">
        <v>0</v>
      </c>
      <c r="M125" s="15"/>
      <c r="N125" s="7" t="s">
        <v>104</v>
      </c>
      <c r="O125" s="10" t="s">
        <v>109513</v>
      </c>
      <c r="P125" s="7" t="s">
        <v>107828</v>
      </c>
      <c r="Q125" s="7" t="s">
        <v>107829</v>
      </c>
      <c r="R125"/>
    </row>
    <row r="126" spans="1:18" ht="22.5" x14ac:dyDescent="0.2">
      <c r="A126" s="10" t="s">
        <v>109449</v>
      </c>
      <c r="B126" s="10" t="s">
        <v>108272</v>
      </c>
      <c r="C126" s="11">
        <v>4</v>
      </c>
      <c r="D126" s="11">
        <v>4</v>
      </c>
      <c r="E126" s="11">
        <v>5</v>
      </c>
      <c r="F126" s="12">
        <v>1</v>
      </c>
      <c r="G126" s="7" t="s">
        <v>17</v>
      </c>
      <c r="H126" s="12">
        <v>0</v>
      </c>
      <c r="I126" s="13">
        <v>159800000</v>
      </c>
      <c r="J126" s="13">
        <v>159800000</v>
      </c>
      <c r="K126" s="14">
        <v>0</v>
      </c>
      <c r="L126" s="14">
        <v>0</v>
      </c>
      <c r="M126" s="15"/>
      <c r="N126" s="7" t="s">
        <v>104</v>
      </c>
      <c r="O126" s="10" t="s">
        <v>109514</v>
      </c>
      <c r="P126" s="7" t="s">
        <v>107830</v>
      </c>
      <c r="Q126" s="7" t="s">
        <v>107831</v>
      </c>
      <c r="R126"/>
    </row>
    <row r="127" spans="1:18" ht="33.75" x14ac:dyDescent="0.2">
      <c r="A127" s="10" t="s">
        <v>105905</v>
      </c>
      <c r="B127" s="10" t="s">
        <v>108273</v>
      </c>
      <c r="C127" s="11">
        <v>1</v>
      </c>
      <c r="D127" s="11">
        <v>1</v>
      </c>
      <c r="E127" s="11">
        <v>5</v>
      </c>
      <c r="F127" s="12">
        <v>1</v>
      </c>
      <c r="G127" s="7" t="s">
        <v>120</v>
      </c>
      <c r="H127" s="12">
        <v>0</v>
      </c>
      <c r="I127" s="13">
        <v>600000000</v>
      </c>
      <c r="J127" s="13">
        <v>600000000</v>
      </c>
      <c r="K127" s="14">
        <v>0</v>
      </c>
      <c r="L127" s="14">
        <v>0</v>
      </c>
      <c r="M127" s="15"/>
      <c r="N127" s="7" t="s">
        <v>104</v>
      </c>
      <c r="O127" s="10" t="s">
        <v>109515</v>
      </c>
      <c r="P127" s="7" t="s">
        <v>107832</v>
      </c>
      <c r="Q127" s="7" t="s">
        <v>107833</v>
      </c>
      <c r="R127"/>
    </row>
    <row r="128" spans="1:18" ht="33.75" x14ac:dyDescent="0.2">
      <c r="A128" s="10" t="s">
        <v>103531</v>
      </c>
      <c r="B128" s="10" t="s">
        <v>108274</v>
      </c>
      <c r="C128" s="11">
        <v>1</v>
      </c>
      <c r="D128" s="11">
        <v>1</v>
      </c>
      <c r="E128" s="11">
        <v>5</v>
      </c>
      <c r="F128" s="12">
        <v>1</v>
      </c>
      <c r="G128" s="7" t="s">
        <v>17</v>
      </c>
      <c r="H128" s="12">
        <v>0</v>
      </c>
      <c r="I128" s="13">
        <v>267003243</v>
      </c>
      <c r="J128" s="13">
        <v>267003243</v>
      </c>
      <c r="K128" s="14">
        <v>1</v>
      </c>
      <c r="L128" s="14">
        <v>3</v>
      </c>
      <c r="M128" s="15"/>
      <c r="N128" s="7" t="s">
        <v>104</v>
      </c>
      <c r="O128" s="10" t="s">
        <v>109516</v>
      </c>
      <c r="P128" s="7" t="s">
        <v>108011</v>
      </c>
      <c r="Q128" s="7" t="s">
        <v>108012</v>
      </c>
      <c r="R128"/>
    </row>
    <row r="129" spans="1:18" ht="33.75" x14ac:dyDescent="0.2">
      <c r="A129" s="10" t="s">
        <v>103351</v>
      </c>
      <c r="B129" s="10" t="s">
        <v>103352</v>
      </c>
      <c r="C129" s="11">
        <v>1</v>
      </c>
      <c r="D129" s="11">
        <v>1</v>
      </c>
      <c r="E129" s="11">
        <v>11</v>
      </c>
      <c r="F129" s="12">
        <v>1</v>
      </c>
      <c r="G129" s="7" t="s">
        <v>58</v>
      </c>
      <c r="H129" s="12">
        <v>0</v>
      </c>
      <c r="I129" s="13">
        <v>78935719</v>
      </c>
      <c r="J129" s="13">
        <v>78935719</v>
      </c>
      <c r="K129" s="14">
        <v>0</v>
      </c>
      <c r="L129" s="14">
        <v>0</v>
      </c>
      <c r="M129" s="15"/>
      <c r="N129" s="7" t="s">
        <v>104</v>
      </c>
      <c r="O129" s="10" t="s">
        <v>109516</v>
      </c>
      <c r="P129" s="7" t="s">
        <v>108011</v>
      </c>
      <c r="Q129" s="7" t="s">
        <v>108012</v>
      </c>
      <c r="R129"/>
    </row>
    <row r="130" spans="1:18" ht="33.75" x14ac:dyDescent="0.2">
      <c r="A130" s="10" t="s">
        <v>103669</v>
      </c>
      <c r="B130" s="10" t="s">
        <v>109388</v>
      </c>
      <c r="C130" s="11">
        <v>1</v>
      </c>
      <c r="D130" s="11">
        <v>1</v>
      </c>
      <c r="E130" s="11">
        <v>11</v>
      </c>
      <c r="F130" s="12">
        <v>1</v>
      </c>
      <c r="G130" s="7" t="s">
        <v>120</v>
      </c>
      <c r="H130" s="12">
        <v>0</v>
      </c>
      <c r="I130" s="13">
        <v>32455141.559999999</v>
      </c>
      <c r="J130" s="13">
        <v>32455141.559999999</v>
      </c>
      <c r="K130" s="14">
        <v>0</v>
      </c>
      <c r="L130" s="14">
        <v>0</v>
      </c>
      <c r="M130" s="15"/>
      <c r="N130" s="7" t="s">
        <v>104</v>
      </c>
      <c r="O130" s="10" t="s">
        <v>109516</v>
      </c>
      <c r="P130" s="7" t="s">
        <v>108013</v>
      </c>
      <c r="Q130" s="7" t="s">
        <v>108012</v>
      </c>
      <c r="R130"/>
    </row>
    <row r="131" spans="1:18" ht="33.75" x14ac:dyDescent="0.2">
      <c r="A131" s="10" t="s">
        <v>20410</v>
      </c>
      <c r="B131" s="10" t="s">
        <v>109389</v>
      </c>
      <c r="C131" s="11">
        <v>2</v>
      </c>
      <c r="D131" s="11">
        <v>2</v>
      </c>
      <c r="E131" s="11">
        <v>12</v>
      </c>
      <c r="F131" s="12">
        <v>1</v>
      </c>
      <c r="G131" s="7" t="s">
        <v>120</v>
      </c>
      <c r="H131" s="12">
        <v>0</v>
      </c>
      <c r="I131" s="13">
        <v>416880750</v>
      </c>
      <c r="J131" s="13">
        <v>416880750</v>
      </c>
      <c r="K131" s="14">
        <v>0</v>
      </c>
      <c r="L131" s="14">
        <v>0</v>
      </c>
      <c r="M131" s="15"/>
      <c r="N131" s="7" t="s">
        <v>104</v>
      </c>
      <c r="O131" s="10" t="s">
        <v>109516</v>
      </c>
      <c r="P131" s="7" t="s">
        <v>108013</v>
      </c>
      <c r="Q131" s="7" t="s">
        <v>108012</v>
      </c>
      <c r="R131"/>
    </row>
    <row r="132" spans="1:18" ht="33.75" x14ac:dyDescent="0.2">
      <c r="A132" s="10" t="s">
        <v>106044</v>
      </c>
      <c r="B132" s="10" t="s">
        <v>109390</v>
      </c>
      <c r="C132" s="11">
        <v>1</v>
      </c>
      <c r="D132" s="11">
        <v>1</v>
      </c>
      <c r="E132" s="11">
        <v>12</v>
      </c>
      <c r="F132" s="12">
        <v>1</v>
      </c>
      <c r="G132" s="7" t="s">
        <v>127</v>
      </c>
      <c r="H132" s="12">
        <v>0</v>
      </c>
      <c r="I132" s="13">
        <v>158625000</v>
      </c>
      <c r="J132" s="13">
        <v>158625000</v>
      </c>
      <c r="K132" s="14">
        <v>0</v>
      </c>
      <c r="L132" s="14">
        <v>0</v>
      </c>
      <c r="M132" s="15"/>
      <c r="N132" s="7" t="s">
        <v>104</v>
      </c>
      <c r="O132" s="10" t="s">
        <v>109516</v>
      </c>
      <c r="P132" s="7" t="s">
        <v>108013</v>
      </c>
      <c r="Q132" s="7" t="s">
        <v>108012</v>
      </c>
      <c r="R132"/>
    </row>
    <row r="133" spans="1:18" ht="33.75" x14ac:dyDescent="0.2">
      <c r="A133" s="10" t="s">
        <v>103603</v>
      </c>
      <c r="B133" s="10" t="s">
        <v>109391</v>
      </c>
      <c r="C133" s="11">
        <v>1</v>
      </c>
      <c r="D133" s="11">
        <v>1</v>
      </c>
      <c r="E133" s="11">
        <v>5</v>
      </c>
      <c r="F133" s="12">
        <v>1</v>
      </c>
      <c r="G133" s="7" t="s">
        <v>79</v>
      </c>
      <c r="H133" s="12">
        <v>0</v>
      </c>
      <c r="I133" s="13">
        <v>17760537</v>
      </c>
      <c r="J133" s="13">
        <v>17760537</v>
      </c>
      <c r="K133" s="14">
        <v>0</v>
      </c>
      <c r="L133" s="14">
        <v>0</v>
      </c>
      <c r="M133" s="15"/>
      <c r="N133" s="7" t="s">
        <v>104</v>
      </c>
      <c r="O133" s="10" t="s">
        <v>109516</v>
      </c>
      <c r="P133" s="7" t="s">
        <v>108013</v>
      </c>
      <c r="Q133" s="7" t="s">
        <v>108012</v>
      </c>
      <c r="R133"/>
    </row>
    <row r="134" spans="1:18" ht="33.75" x14ac:dyDescent="0.2">
      <c r="A134" s="10" t="s">
        <v>101480</v>
      </c>
      <c r="B134" s="10" t="s">
        <v>108275</v>
      </c>
      <c r="C134" s="11">
        <v>1</v>
      </c>
      <c r="D134" s="11">
        <v>1</v>
      </c>
      <c r="E134" s="11">
        <v>6</v>
      </c>
      <c r="F134" s="12">
        <v>1</v>
      </c>
      <c r="G134" s="7" t="s">
        <v>120</v>
      </c>
      <c r="H134" s="12">
        <v>1</v>
      </c>
      <c r="I134" s="13">
        <v>337563078</v>
      </c>
      <c r="J134" s="13">
        <v>337563078</v>
      </c>
      <c r="K134" s="14">
        <v>0</v>
      </c>
      <c r="L134" s="14">
        <v>0</v>
      </c>
      <c r="M134" s="15"/>
      <c r="N134" s="7" t="s">
        <v>104</v>
      </c>
      <c r="O134" s="10" t="s">
        <v>109517</v>
      </c>
      <c r="P134" s="7" t="s">
        <v>107869</v>
      </c>
      <c r="Q134" s="7" t="s">
        <v>107870</v>
      </c>
      <c r="R134"/>
    </row>
    <row r="135" spans="1:18" ht="22.5" x14ac:dyDescent="0.2">
      <c r="A135" s="10" t="s">
        <v>101480</v>
      </c>
      <c r="B135" s="10" t="s">
        <v>108276</v>
      </c>
      <c r="C135" s="11">
        <v>3</v>
      </c>
      <c r="D135" s="11">
        <v>3</v>
      </c>
      <c r="E135" s="11">
        <v>5</v>
      </c>
      <c r="F135" s="12">
        <v>1</v>
      </c>
      <c r="G135" s="7" t="s">
        <v>44</v>
      </c>
      <c r="H135" s="12">
        <v>4</v>
      </c>
      <c r="I135" s="13">
        <v>600000000</v>
      </c>
      <c r="J135" s="13">
        <v>600000000</v>
      </c>
      <c r="K135" s="14">
        <v>0</v>
      </c>
      <c r="L135" s="14">
        <v>0</v>
      </c>
      <c r="M135" s="15"/>
      <c r="N135" s="7" t="s">
        <v>104</v>
      </c>
      <c r="O135" s="10" t="s">
        <v>109517</v>
      </c>
      <c r="P135" s="7" t="s">
        <v>107869</v>
      </c>
      <c r="Q135" s="7" t="s">
        <v>107870</v>
      </c>
      <c r="R135"/>
    </row>
    <row r="136" spans="1:18" ht="33.75" x14ac:dyDescent="0.2">
      <c r="A136" s="10" t="s">
        <v>101480</v>
      </c>
      <c r="B136" s="10" t="s">
        <v>108277</v>
      </c>
      <c r="C136" s="11">
        <v>3</v>
      </c>
      <c r="D136" s="11">
        <v>3</v>
      </c>
      <c r="E136" s="11">
        <v>4</v>
      </c>
      <c r="F136" s="12">
        <v>1</v>
      </c>
      <c r="G136" s="7" t="s">
        <v>44</v>
      </c>
      <c r="H136" s="12">
        <v>4</v>
      </c>
      <c r="I136" s="13">
        <v>100000000</v>
      </c>
      <c r="J136" s="13">
        <v>100000000</v>
      </c>
      <c r="K136" s="14">
        <v>0</v>
      </c>
      <c r="L136" s="14">
        <v>0</v>
      </c>
      <c r="M136" s="15"/>
      <c r="N136" s="7" t="s">
        <v>104</v>
      </c>
      <c r="O136" s="10" t="s">
        <v>109517</v>
      </c>
      <c r="P136" s="7" t="s">
        <v>107869</v>
      </c>
      <c r="Q136" s="7" t="s">
        <v>107870</v>
      </c>
      <c r="R136"/>
    </row>
    <row r="137" spans="1:18" ht="33.75" x14ac:dyDescent="0.2">
      <c r="A137" s="10" t="s">
        <v>101480</v>
      </c>
      <c r="B137" s="10" t="s">
        <v>108277</v>
      </c>
      <c r="C137" s="11">
        <v>3</v>
      </c>
      <c r="D137" s="11">
        <v>3</v>
      </c>
      <c r="E137" s="11">
        <v>4</v>
      </c>
      <c r="F137" s="12">
        <v>1</v>
      </c>
      <c r="G137" s="7" t="s">
        <v>44</v>
      </c>
      <c r="H137" s="12">
        <v>4</v>
      </c>
      <c r="I137" s="13">
        <v>300000000</v>
      </c>
      <c r="J137" s="13">
        <v>300000000</v>
      </c>
      <c r="K137" s="14">
        <v>0</v>
      </c>
      <c r="L137" s="14">
        <v>0</v>
      </c>
      <c r="M137" s="15"/>
      <c r="N137" s="7" t="s">
        <v>104</v>
      </c>
      <c r="O137" s="10" t="s">
        <v>109517</v>
      </c>
      <c r="P137" s="7" t="s">
        <v>107869</v>
      </c>
      <c r="Q137" s="7" t="s">
        <v>107870</v>
      </c>
      <c r="R137"/>
    </row>
    <row r="138" spans="1:18" ht="67.5" x14ac:dyDescent="0.2">
      <c r="A138" s="10" t="s">
        <v>101480</v>
      </c>
      <c r="B138" s="10" t="s">
        <v>108278</v>
      </c>
      <c r="C138" s="11">
        <v>3</v>
      </c>
      <c r="D138" s="11">
        <v>3</v>
      </c>
      <c r="E138" s="11">
        <v>4</v>
      </c>
      <c r="F138" s="12">
        <v>1</v>
      </c>
      <c r="G138" s="7" t="s">
        <v>44</v>
      </c>
      <c r="H138" s="12">
        <v>4</v>
      </c>
      <c r="I138" s="13">
        <v>100000000</v>
      </c>
      <c r="J138" s="13">
        <v>100000000</v>
      </c>
      <c r="K138" s="14">
        <v>0</v>
      </c>
      <c r="L138" s="14">
        <v>0</v>
      </c>
      <c r="M138" s="15"/>
      <c r="N138" s="7" t="s">
        <v>104</v>
      </c>
      <c r="O138" s="10" t="s">
        <v>109517</v>
      </c>
      <c r="P138" s="7" t="s">
        <v>107869</v>
      </c>
      <c r="Q138" s="7" t="s">
        <v>107870</v>
      </c>
      <c r="R138"/>
    </row>
    <row r="139" spans="1:18" ht="67.5" x14ac:dyDescent="0.2">
      <c r="A139" s="10" t="s">
        <v>101480</v>
      </c>
      <c r="B139" s="10" t="s">
        <v>108278</v>
      </c>
      <c r="C139" s="11">
        <v>3</v>
      </c>
      <c r="D139" s="11">
        <v>3</v>
      </c>
      <c r="E139" s="11">
        <v>4</v>
      </c>
      <c r="F139" s="12">
        <v>1</v>
      </c>
      <c r="G139" s="7" t="s">
        <v>44</v>
      </c>
      <c r="H139" s="12">
        <v>4</v>
      </c>
      <c r="I139" s="13">
        <v>200000000</v>
      </c>
      <c r="J139" s="13">
        <v>200000000</v>
      </c>
      <c r="K139" s="14">
        <v>0</v>
      </c>
      <c r="L139" s="14">
        <v>0</v>
      </c>
      <c r="M139" s="15"/>
      <c r="N139" s="7" t="s">
        <v>104</v>
      </c>
      <c r="O139" s="10" t="s">
        <v>109517</v>
      </c>
      <c r="P139" s="7" t="s">
        <v>107869</v>
      </c>
      <c r="Q139" s="7" t="s">
        <v>107870</v>
      </c>
      <c r="R139"/>
    </row>
    <row r="140" spans="1:18" ht="22.5" x14ac:dyDescent="0.2">
      <c r="A140" s="10" t="s">
        <v>101480</v>
      </c>
      <c r="B140" s="10" t="s">
        <v>108279</v>
      </c>
      <c r="C140" s="11">
        <v>3</v>
      </c>
      <c r="D140" s="11">
        <v>3</v>
      </c>
      <c r="E140" s="11">
        <v>6</v>
      </c>
      <c r="F140" s="12">
        <v>1</v>
      </c>
      <c r="G140" s="7" t="s">
        <v>17</v>
      </c>
      <c r="H140" s="12">
        <v>4</v>
      </c>
      <c r="I140" s="13">
        <v>900000000</v>
      </c>
      <c r="J140" s="13">
        <v>900000000</v>
      </c>
      <c r="K140" s="14">
        <v>0</v>
      </c>
      <c r="L140" s="14">
        <v>0</v>
      </c>
      <c r="M140" s="15"/>
      <c r="N140" s="7" t="s">
        <v>104</v>
      </c>
      <c r="O140" s="10" t="s">
        <v>109517</v>
      </c>
      <c r="P140" s="7" t="s">
        <v>107869</v>
      </c>
      <c r="Q140" s="7" t="s">
        <v>107870</v>
      </c>
      <c r="R140"/>
    </row>
    <row r="141" spans="1:18" ht="33.75" x14ac:dyDescent="0.2">
      <c r="A141" s="10" t="s">
        <v>104021</v>
      </c>
      <c r="B141" s="10" t="s">
        <v>108280</v>
      </c>
      <c r="C141" s="11">
        <v>3</v>
      </c>
      <c r="D141" s="11">
        <v>3</v>
      </c>
      <c r="E141" s="11">
        <v>6</v>
      </c>
      <c r="F141" s="12">
        <v>1</v>
      </c>
      <c r="G141" s="7" t="s">
        <v>31</v>
      </c>
      <c r="H141" s="12">
        <v>4</v>
      </c>
      <c r="I141" s="13">
        <v>90000000</v>
      </c>
      <c r="J141" s="13">
        <v>90000000</v>
      </c>
      <c r="K141" s="14">
        <v>0</v>
      </c>
      <c r="L141" s="14">
        <v>0</v>
      </c>
      <c r="M141" s="15"/>
      <c r="N141" s="7" t="s">
        <v>104</v>
      </c>
      <c r="O141" s="10" t="s">
        <v>109517</v>
      </c>
      <c r="P141" s="7" t="s">
        <v>107869</v>
      </c>
      <c r="Q141" s="7" t="s">
        <v>107870</v>
      </c>
      <c r="R141"/>
    </row>
    <row r="142" spans="1:18" ht="22.5" x14ac:dyDescent="0.2">
      <c r="A142" s="10" t="s">
        <v>101480</v>
      </c>
      <c r="B142" s="10" t="s">
        <v>108281</v>
      </c>
      <c r="C142" s="11">
        <v>3</v>
      </c>
      <c r="D142" s="11">
        <v>3</v>
      </c>
      <c r="E142" s="11">
        <v>6</v>
      </c>
      <c r="F142" s="12">
        <v>1</v>
      </c>
      <c r="G142" s="7" t="s">
        <v>44</v>
      </c>
      <c r="H142" s="12">
        <v>4</v>
      </c>
      <c r="I142" s="13">
        <v>650000000</v>
      </c>
      <c r="J142" s="13">
        <v>650000000</v>
      </c>
      <c r="K142" s="14">
        <v>0</v>
      </c>
      <c r="L142" s="14">
        <v>0</v>
      </c>
      <c r="M142" s="15"/>
      <c r="N142" s="7" t="s">
        <v>104</v>
      </c>
      <c r="O142" s="10" t="s">
        <v>109517</v>
      </c>
      <c r="P142" s="7" t="s">
        <v>107869</v>
      </c>
      <c r="Q142" s="7" t="s">
        <v>107870</v>
      </c>
      <c r="R142"/>
    </row>
    <row r="143" spans="1:18" ht="22.5" x14ac:dyDescent="0.2">
      <c r="A143" s="10" t="s">
        <v>101480</v>
      </c>
      <c r="B143" s="10" t="s">
        <v>108282</v>
      </c>
      <c r="C143" s="11">
        <v>3</v>
      </c>
      <c r="D143" s="11">
        <v>3</v>
      </c>
      <c r="E143" s="11">
        <v>5</v>
      </c>
      <c r="F143" s="12">
        <v>1</v>
      </c>
      <c r="G143" s="7" t="s">
        <v>44</v>
      </c>
      <c r="H143" s="12">
        <v>4</v>
      </c>
      <c r="I143" s="13">
        <v>730000000</v>
      </c>
      <c r="J143" s="13">
        <v>730000000</v>
      </c>
      <c r="K143" s="14">
        <v>0</v>
      </c>
      <c r="L143" s="14">
        <v>0</v>
      </c>
      <c r="M143" s="15"/>
      <c r="N143" s="7" t="s">
        <v>104</v>
      </c>
      <c r="O143" s="10" t="s">
        <v>109517</v>
      </c>
      <c r="P143" s="7" t="s">
        <v>107869</v>
      </c>
      <c r="Q143" s="7" t="s">
        <v>107870</v>
      </c>
      <c r="R143"/>
    </row>
    <row r="144" spans="1:18" ht="22.5" x14ac:dyDescent="0.2">
      <c r="A144" s="10" t="s">
        <v>101480</v>
      </c>
      <c r="B144" s="10" t="s">
        <v>108283</v>
      </c>
      <c r="C144" s="11">
        <v>3</v>
      </c>
      <c r="D144" s="11">
        <v>3</v>
      </c>
      <c r="E144" s="11">
        <v>6</v>
      </c>
      <c r="F144" s="12">
        <v>1</v>
      </c>
      <c r="G144" s="7" t="s">
        <v>17</v>
      </c>
      <c r="H144" s="12">
        <v>4</v>
      </c>
      <c r="I144" s="13">
        <v>1000000000</v>
      </c>
      <c r="J144" s="13">
        <v>1000000000</v>
      </c>
      <c r="K144" s="14">
        <v>0</v>
      </c>
      <c r="L144" s="14">
        <v>0</v>
      </c>
      <c r="M144" s="15"/>
      <c r="N144" s="7" t="s">
        <v>104</v>
      </c>
      <c r="O144" s="10" t="s">
        <v>109517</v>
      </c>
      <c r="P144" s="7" t="s">
        <v>107869</v>
      </c>
      <c r="Q144" s="7" t="s">
        <v>107870</v>
      </c>
      <c r="R144"/>
    </row>
    <row r="145" spans="1:18" ht="33.75" x14ac:dyDescent="0.2">
      <c r="A145" s="10" t="s">
        <v>104021</v>
      </c>
      <c r="B145" s="10" t="s">
        <v>108284</v>
      </c>
      <c r="C145" s="11">
        <v>3</v>
      </c>
      <c r="D145" s="11">
        <v>3</v>
      </c>
      <c r="E145" s="11">
        <v>6</v>
      </c>
      <c r="F145" s="12">
        <v>1</v>
      </c>
      <c r="G145" s="7" t="s">
        <v>31</v>
      </c>
      <c r="H145" s="12">
        <v>4</v>
      </c>
      <c r="I145" s="13">
        <v>100000000</v>
      </c>
      <c r="J145" s="13">
        <v>100000000</v>
      </c>
      <c r="K145" s="14">
        <v>0</v>
      </c>
      <c r="L145" s="14">
        <v>0</v>
      </c>
      <c r="M145" s="15"/>
      <c r="N145" s="7" t="s">
        <v>104</v>
      </c>
      <c r="O145" s="10" t="s">
        <v>109517</v>
      </c>
      <c r="P145" s="7" t="s">
        <v>107869</v>
      </c>
      <c r="Q145" s="7" t="s">
        <v>107870</v>
      </c>
      <c r="R145"/>
    </row>
    <row r="146" spans="1:18" ht="22.5" x14ac:dyDescent="0.2">
      <c r="A146" s="10" t="s">
        <v>101480</v>
      </c>
      <c r="B146" s="10" t="s">
        <v>108285</v>
      </c>
      <c r="C146" s="11">
        <v>3</v>
      </c>
      <c r="D146" s="11">
        <v>3</v>
      </c>
      <c r="E146" s="11">
        <v>3</v>
      </c>
      <c r="F146" s="12">
        <v>1</v>
      </c>
      <c r="G146" s="7" t="s">
        <v>44</v>
      </c>
      <c r="H146" s="12">
        <v>1</v>
      </c>
      <c r="I146" s="13">
        <v>350000000</v>
      </c>
      <c r="J146" s="13">
        <v>350000000</v>
      </c>
      <c r="K146" s="14">
        <v>0</v>
      </c>
      <c r="L146" s="14">
        <v>0</v>
      </c>
      <c r="M146" s="15"/>
      <c r="N146" s="7" t="s">
        <v>104</v>
      </c>
      <c r="O146" s="10" t="s">
        <v>109517</v>
      </c>
      <c r="P146" s="7" t="s">
        <v>107869</v>
      </c>
      <c r="Q146" s="7" t="s">
        <v>107870</v>
      </c>
      <c r="R146"/>
    </row>
    <row r="147" spans="1:18" ht="56.25" x14ac:dyDescent="0.2">
      <c r="A147" s="10" t="s">
        <v>101480</v>
      </c>
      <c r="B147" s="10" t="s">
        <v>108286</v>
      </c>
      <c r="C147" s="11">
        <v>3</v>
      </c>
      <c r="D147" s="11">
        <v>3</v>
      </c>
      <c r="E147" s="11">
        <v>12</v>
      </c>
      <c r="F147" s="12">
        <v>1</v>
      </c>
      <c r="G147" s="7" t="s">
        <v>120</v>
      </c>
      <c r="H147" s="12">
        <v>4</v>
      </c>
      <c r="I147" s="13">
        <v>1970560944</v>
      </c>
      <c r="J147" s="13">
        <v>1970560944</v>
      </c>
      <c r="K147" s="14">
        <v>0</v>
      </c>
      <c r="L147" s="14">
        <v>0</v>
      </c>
      <c r="M147" s="15"/>
      <c r="N147" s="7" t="s">
        <v>104</v>
      </c>
      <c r="O147" s="10" t="s">
        <v>109517</v>
      </c>
      <c r="P147" s="7" t="s">
        <v>107869</v>
      </c>
      <c r="Q147" s="7" t="s">
        <v>107870</v>
      </c>
      <c r="R147"/>
    </row>
    <row r="148" spans="1:18" ht="56.25" x14ac:dyDescent="0.2">
      <c r="A148" s="10" t="s">
        <v>101480</v>
      </c>
      <c r="B148" s="10" t="s">
        <v>108286</v>
      </c>
      <c r="C148" s="11">
        <v>3</v>
      </c>
      <c r="D148" s="11">
        <v>3</v>
      </c>
      <c r="E148" s="11">
        <v>12</v>
      </c>
      <c r="F148" s="12">
        <v>1</v>
      </c>
      <c r="G148" s="7" t="s">
        <v>120</v>
      </c>
      <c r="H148" s="12">
        <v>4</v>
      </c>
      <c r="I148" s="13">
        <v>275477056</v>
      </c>
      <c r="J148" s="13">
        <v>275477056</v>
      </c>
      <c r="K148" s="14">
        <v>0</v>
      </c>
      <c r="L148" s="14">
        <v>0</v>
      </c>
      <c r="M148" s="15"/>
      <c r="N148" s="7" t="s">
        <v>104</v>
      </c>
      <c r="O148" s="10" t="s">
        <v>109517</v>
      </c>
      <c r="P148" s="7" t="s">
        <v>107869</v>
      </c>
      <c r="Q148" s="7" t="s">
        <v>107870</v>
      </c>
      <c r="R148"/>
    </row>
    <row r="149" spans="1:18" ht="56.25" x14ac:dyDescent="0.2">
      <c r="A149" s="10" t="s">
        <v>101480</v>
      </c>
      <c r="B149" s="10" t="s">
        <v>108286</v>
      </c>
      <c r="C149" s="11">
        <v>3</v>
      </c>
      <c r="D149" s="11">
        <v>3</v>
      </c>
      <c r="E149" s="11">
        <v>12</v>
      </c>
      <c r="F149" s="12">
        <v>1</v>
      </c>
      <c r="G149" s="7" t="s">
        <v>120</v>
      </c>
      <c r="H149" s="12">
        <v>1</v>
      </c>
      <c r="I149" s="13">
        <v>1190048483</v>
      </c>
      <c r="J149" s="13">
        <v>1190048483</v>
      </c>
      <c r="K149" s="14">
        <v>0</v>
      </c>
      <c r="L149" s="14">
        <v>0</v>
      </c>
      <c r="M149" s="15"/>
      <c r="N149" s="7" t="s">
        <v>104</v>
      </c>
      <c r="O149" s="10" t="s">
        <v>109517</v>
      </c>
      <c r="P149" s="7" t="s">
        <v>107869</v>
      </c>
      <c r="Q149" s="7" t="s">
        <v>107870</v>
      </c>
      <c r="R149"/>
    </row>
    <row r="150" spans="1:18" ht="22.5" x14ac:dyDescent="0.2">
      <c r="A150" s="10" t="s">
        <v>101480</v>
      </c>
      <c r="B150" s="10" t="s">
        <v>108287</v>
      </c>
      <c r="C150" s="11">
        <v>7</v>
      </c>
      <c r="D150" s="11">
        <v>7</v>
      </c>
      <c r="E150" s="11">
        <v>5</v>
      </c>
      <c r="F150" s="12">
        <v>1</v>
      </c>
      <c r="G150" s="7" t="s">
        <v>120</v>
      </c>
      <c r="H150" s="12">
        <v>1</v>
      </c>
      <c r="I150" s="13">
        <v>252047939</v>
      </c>
      <c r="J150" s="13">
        <v>252047939</v>
      </c>
      <c r="K150" s="14">
        <v>0</v>
      </c>
      <c r="L150" s="14">
        <v>0</v>
      </c>
      <c r="M150" s="15"/>
      <c r="N150" s="7" t="s">
        <v>104</v>
      </c>
      <c r="O150" s="10" t="s">
        <v>109517</v>
      </c>
      <c r="P150" s="7" t="s">
        <v>107869</v>
      </c>
      <c r="Q150" s="7" t="s">
        <v>107870</v>
      </c>
      <c r="R150"/>
    </row>
    <row r="151" spans="1:18" ht="22.5" x14ac:dyDescent="0.2">
      <c r="A151" s="10" t="s">
        <v>97123</v>
      </c>
      <c r="B151" s="10" t="s">
        <v>108288</v>
      </c>
      <c r="C151" s="11">
        <v>2</v>
      </c>
      <c r="D151" s="11">
        <v>2</v>
      </c>
      <c r="E151" s="11">
        <v>10</v>
      </c>
      <c r="F151" s="12">
        <v>1</v>
      </c>
      <c r="G151" s="7" t="s">
        <v>44</v>
      </c>
      <c r="H151" s="12">
        <v>5</v>
      </c>
      <c r="I151" s="13">
        <v>300000000</v>
      </c>
      <c r="J151" s="13">
        <v>300000000</v>
      </c>
      <c r="K151" s="14">
        <v>0</v>
      </c>
      <c r="L151" s="14">
        <v>0</v>
      </c>
      <c r="M151" s="15"/>
      <c r="N151" s="7" t="s">
        <v>104</v>
      </c>
      <c r="O151" s="10" t="s">
        <v>109518</v>
      </c>
      <c r="P151" s="7">
        <v>3838569</v>
      </c>
      <c r="Q151" s="7" t="s">
        <v>108014</v>
      </c>
      <c r="R151"/>
    </row>
    <row r="152" spans="1:18" ht="22.5" x14ac:dyDescent="0.2">
      <c r="A152" s="10" t="s">
        <v>98218</v>
      </c>
      <c r="B152" s="10" t="s">
        <v>108289</v>
      </c>
      <c r="C152" s="11">
        <v>2</v>
      </c>
      <c r="D152" s="11">
        <v>2</v>
      </c>
      <c r="E152" s="11">
        <v>6</v>
      </c>
      <c r="F152" s="12">
        <v>1</v>
      </c>
      <c r="G152" s="7" t="s">
        <v>44</v>
      </c>
      <c r="H152" s="12">
        <v>5</v>
      </c>
      <c r="I152" s="13">
        <v>600241862</v>
      </c>
      <c r="J152" s="13">
        <v>600241862</v>
      </c>
      <c r="K152" s="14">
        <v>0</v>
      </c>
      <c r="L152" s="14">
        <v>0</v>
      </c>
      <c r="M152" s="15"/>
      <c r="N152" s="7" t="s">
        <v>104</v>
      </c>
      <c r="O152" s="10" t="s">
        <v>109518</v>
      </c>
      <c r="P152" s="7">
        <v>3838569</v>
      </c>
      <c r="Q152" s="7" t="s">
        <v>108014</v>
      </c>
      <c r="R152"/>
    </row>
    <row r="153" spans="1:18" ht="22.5" x14ac:dyDescent="0.2">
      <c r="A153" s="10" t="s">
        <v>103683</v>
      </c>
      <c r="B153" s="10" t="s">
        <v>108290</v>
      </c>
      <c r="C153" s="11">
        <v>5</v>
      </c>
      <c r="D153" s="11">
        <v>5</v>
      </c>
      <c r="E153" s="11">
        <v>5</v>
      </c>
      <c r="F153" s="12">
        <v>1</v>
      </c>
      <c r="G153" s="7" t="s">
        <v>44</v>
      </c>
      <c r="H153" s="12">
        <v>4</v>
      </c>
      <c r="I153" s="13">
        <v>1000000000</v>
      </c>
      <c r="J153" s="13">
        <v>1000000000</v>
      </c>
      <c r="K153" s="14">
        <v>0</v>
      </c>
      <c r="L153" s="14">
        <v>0</v>
      </c>
      <c r="M153" s="15"/>
      <c r="N153" s="7" t="s">
        <v>104</v>
      </c>
      <c r="O153" s="10" t="s">
        <v>109519</v>
      </c>
      <c r="P153" s="7">
        <v>3838470</v>
      </c>
      <c r="Q153" s="7" t="s">
        <v>107874</v>
      </c>
      <c r="R153"/>
    </row>
    <row r="154" spans="1:18" ht="22.5" x14ac:dyDescent="0.2">
      <c r="A154" s="10" t="s">
        <v>105854</v>
      </c>
      <c r="B154" s="10" t="s">
        <v>108291</v>
      </c>
      <c r="C154" s="11">
        <v>7</v>
      </c>
      <c r="D154" s="11">
        <v>7</v>
      </c>
      <c r="E154" s="11">
        <v>5</v>
      </c>
      <c r="F154" s="12">
        <v>1</v>
      </c>
      <c r="G154" s="7" t="s">
        <v>120</v>
      </c>
      <c r="H154" s="12">
        <v>5</v>
      </c>
      <c r="I154" s="13">
        <v>40000000</v>
      </c>
      <c r="J154" s="13">
        <v>40000000</v>
      </c>
      <c r="K154" s="14">
        <v>0</v>
      </c>
      <c r="L154" s="14">
        <v>0</v>
      </c>
      <c r="M154" s="15"/>
      <c r="N154" s="7" t="s">
        <v>104</v>
      </c>
      <c r="O154" s="10" t="s">
        <v>109519</v>
      </c>
      <c r="P154" s="7">
        <v>3838470</v>
      </c>
      <c r="Q154" s="7" t="s">
        <v>107874</v>
      </c>
      <c r="R154"/>
    </row>
    <row r="155" spans="1:18" ht="22.5" x14ac:dyDescent="0.2">
      <c r="A155" s="10" t="s">
        <v>105854</v>
      </c>
      <c r="B155" s="10" t="s">
        <v>108292</v>
      </c>
      <c r="C155" s="11">
        <v>7</v>
      </c>
      <c r="D155" s="11">
        <v>7</v>
      </c>
      <c r="E155" s="11">
        <v>5</v>
      </c>
      <c r="F155" s="12">
        <v>1</v>
      </c>
      <c r="G155" s="7" t="s">
        <v>120</v>
      </c>
      <c r="H155" s="12">
        <v>5</v>
      </c>
      <c r="I155" s="13">
        <v>40000000</v>
      </c>
      <c r="J155" s="13">
        <v>40000000</v>
      </c>
      <c r="K155" s="14">
        <v>0</v>
      </c>
      <c r="L155" s="14">
        <v>0</v>
      </c>
      <c r="M155" s="15"/>
      <c r="N155" s="7" t="s">
        <v>104</v>
      </c>
      <c r="O155" s="10" t="s">
        <v>109519</v>
      </c>
      <c r="P155" s="7">
        <v>3838470</v>
      </c>
      <c r="Q155" s="7" t="s">
        <v>107874</v>
      </c>
      <c r="R155"/>
    </row>
    <row r="156" spans="1:18" ht="22.5" x14ac:dyDescent="0.2">
      <c r="A156" s="10" t="s">
        <v>105854</v>
      </c>
      <c r="B156" s="10" t="s">
        <v>108293</v>
      </c>
      <c r="C156" s="11">
        <v>7</v>
      </c>
      <c r="D156" s="11">
        <v>7</v>
      </c>
      <c r="E156" s="11">
        <v>5</v>
      </c>
      <c r="F156" s="12">
        <v>1</v>
      </c>
      <c r="G156" s="7" t="s">
        <v>120</v>
      </c>
      <c r="H156" s="12">
        <v>5</v>
      </c>
      <c r="I156" s="13">
        <v>98149000</v>
      </c>
      <c r="J156" s="13">
        <v>98149000</v>
      </c>
      <c r="K156" s="14">
        <v>0</v>
      </c>
      <c r="L156" s="14">
        <v>0</v>
      </c>
      <c r="M156" s="15"/>
      <c r="N156" s="7" t="s">
        <v>104</v>
      </c>
      <c r="O156" s="10" t="s">
        <v>109519</v>
      </c>
      <c r="P156" s="7">
        <v>3838470</v>
      </c>
      <c r="Q156" s="7" t="s">
        <v>107874</v>
      </c>
      <c r="R156"/>
    </row>
    <row r="157" spans="1:18" ht="33.75" x14ac:dyDescent="0.2">
      <c r="A157" s="10" t="s">
        <v>103603</v>
      </c>
      <c r="B157" s="10" t="s">
        <v>108294</v>
      </c>
      <c r="C157" s="11">
        <v>1</v>
      </c>
      <c r="D157" s="11">
        <v>1</v>
      </c>
      <c r="E157" s="11">
        <v>12</v>
      </c>
      <c r="F157" s="12">
        <v>1</v>
      </c>
      <c r="G157" s="7" t="s">
        <v>17</v>
      </c>
      <c r="H157" s="12">
        <v>5</v>
      </c>
      <c r="I157" s="13">
        <v>4000000000</v>
      </c>
      <c r="J157" s="13">
        <v>4000000000</v>
      </c>
      <c r="K157" s="14">
        <v>1</v>
      </c>
      <c r="L157" s="14">
        <v>3</v>
      </c>
      <c r="M157" s="15"/>
      <c r="N157" s="7" t="s">
        <v>104</v>
      </c>
      <c r="O157" s="10" t="s">
        <v>109520</v>
      </c>
      <c r="P157" s="7">
        <v>3835510</v>
      </c>
      <c r="Q157" s="7" t="s">
        <v>107875</v>
      </c>
      <c r="R157"/>
    </row>
    <row r="158" spans="1:18" ht="22.5" x14ac:dyDescent="0.2">
      <c r="A158" s="10" t="s">
        <v>105971</v>
      </c>
      <c r="B158" s="10" t="s">
        <v>108295</v>
      </c>
      <c r="C158" s="11">
        <v>1</v>
      </c>
      <c r="D158" s="11">
        <v>1</v>
      </c>
      <c r="E158" s="11">
        <v>10</v>
      </c>
      <c r="F158" s="12">
        <v>1</v>
      </c>
      <c r="G158" s="7" t="s">
        <v>17</v>
      </c>
      <c r="H158" s="12">
        <v>0</v>
      </c>
      <c r="I158" s="13">
        <v>5000000000</v>
      </c>
      <c r="J158" s="13">
        <v>5000000000</v>
      </c>
      <c r="K158" s="14">
        <v>1</v>
      </c>
      <c r="L158" s="14">
        <v>3</v>
      </c>
      <c r="M158" s="15"/>
      <c r="N158" s="7" t="s">
        <v>104</v>
      </c>
      <c r="O158" s="10" t="s">
        <v>109521</v>
      </c>
      <c r="P158" s="7">
        <v>3835513</v>
      </c>
      <c r="Q158" s="7" t="s">
        <v>108015</v>
      </c>
      <c r="R158"/>
    </row>
    <row r="159" spans="1:18" ht="22.5" x14ac:dyDescent="0.2">
      <c r="A159" s="10" t="s">
        <v>105840</v>
      </c>
      <c r="B159" s="10" t="s">
        <v>108296</v>
      </c>
      <c r="C159" s="11">
        <v>7</v>
      </c>
      <c r="D159" s="11">
        <v>7</v>
      </c>
      <c r="E159" s="11">
        <v>3</v>
      </c>
      <c r="F159" s="12">
        <v>1</v>
      </c>
      <c r="G159" s="7" t="s">
        <v>120</v>
      </c>
      <c r="H159" s="12">
        <v>0</v>
      </c>
      <c r="I159" s="13">
        <v>111215981</v>
      </c>
      <c r="J159" s="13">
        <f t="shared" ref="J159:J165" si="0">+I159</f>
        <v>111215981</v>
      </c>
      <c r="K159" s="14">
        <v>0</v>
      </c>
      <c r="L159" s="14">
        <v>0</v>
      </c>
      <c r="M159" s="15"/>
      <c r="N159" s="7" t="s">
        <v>104</v>
      </c>
      <c r="O159" s="10" t="s">
        <v>109521</v>
      </c>
      <c r="P159" s="7">
        <v>3835513</v>
      </c>
      <c r="Q159" s="7" t="s">
        <v>108015</v>
      </c>
      <c r="R159"/>
    </row>
    <row r="160" spans="1:18" ht="33.75" x14ac:dyDescent="0.2">
      <c r="A160" s="10" t="s">
        <v>105872</v>
      </c>
      <c r="B160" s="10" t="s">
        <v>108297</v>
      </c>
      <c r="C160" s="11">
        <v>1</v>
      </c>
      <c r="D160" s="11">
        <v>1</v>
      </c>
      <c r="E160" s="11">
        <v>10</v>
      </c>
      <c r="F160" s="12">
        <v>1</v>
      </c>
      <c r="G160" s="7" t="s">
        <v>120</v>
      </c>
      <c r="H160" s="12">
        <v>4</v>
      </c>
      <c r="I160" s="13">
        <v>12378434261</v>
      </c>
      <c r="J160" s="13">
        <f t="shared" si="0"/>
        <v>12378434261</v>
      </c>
      <c r="K160" s="14">
        <v>0</v>
      </c>
      <c r="L160" s="14">
        <v>0</v>
      </c>
      <c r="M160" s="15"/>
      <c r="N160" s="7" t="s">
        <v>104</v>
      </c>
      <c r="O160" s="10" t="s">
        <v>109522</v>
      </c>
      <c r="P160" s="7" t="s">
        <v>108016</v>
      </c>
      <c r="Q160" s="7" t="s">
        <v>107868</v>
      </c>
      <c r="R160"/>
    </row>
    <row r="161" spans="1:18" ht="45" x14ac:dyDescent="0.2">
      <c r="A161" s="10" t="s">
        <v>105872</v>
      </c>
      <c r="B161" s="10" t="s">
        <v>108298</v>
      </c>
      <c r="C161" s="11">
        <v>1</v>
      </c>
      <c r="D161" s="11">
        <v>1</v>
      </c>
      <c r="E161" s="11">
        <v>10</v>
      </c>
      <c r="F161" s="12">
        <v>1</v>
      </c>
      <c r="G161" s="7" t="s">
        <v>120</v>
      </c>
      <c r="H161" s="12">
        <v>4</v>
      </c>
      <c r="I161" s="13">
        <v>993625076</v>
      </c>
      <c r="J161" s="13">
        <f t="shared" si="0"/>
        <v>993625076</v>
      </c>
      <c r="K161" s="14">
        <v>0</v>
      </c>
      <c r="L161" s="14">
        <v>0</v>
      </c>
      <c r="M161" s="15"/>
      <c r="N161" s="7" t="s">
        <v>104</v>
      </c>
      <c r="O161" s="10" t="s">
        <v>109522</v>
      </c>
      <c r="P161" s="7" t="s">
        <v>108016</v>
      </c>
      <c r="Q161" s="7" t="s">
        <v>107868</v>
      </c>
      <c r="R161"/>
    </row>
    <row r="162" spans="1:18" ht="45" x14ac:dyDescent="0.2">
      <c r="A162" s="10" t="s">
        <v>105872</v>
      </c>
      <c r="B162" s="10" t="s">
        <v>108299</v>
      </c>
      <c r="C162" s="11">
        <v>1</v>
      </c>
      <c r="D162" s="11">
        <v>1</v>
      </c>
      <c r="E162" s="11">
        <v>10</v>
      </c>
      <c r="F162" s="12">
        <v>1</v>
      </c>
      <c r="G162" s="7" t="s">
        <v>120</v>
      </c>
      <c r="H162" s="12">
        <v>4</v>
      </c>
      <c r="I162" s="13">
        <v>12947541528</v>
      </c>
      <c r="J162" s="13">
        <f t="shared" si="0"/>
        <v>12947541528</v>
      </c>
      <c r="K162" s="14">
        <v>0</v>
      </c>
      <c r="L162" s="14">
        <v>0</v>
      </c>
      <c r="M162" s="15"/>
      <c r="N162" s="7" t="s">
        <v>104</v>
      </c>
      <c r="O162" s="10" t="s">
        <v>109522</v>
      </c>
      <c r="P162" s="7" t="s">
        <v>108016</v>
      </c>
      <c r="Q162" s="7" t="s">
        <v>107868</v>
      </c>
      <c r="R162"/>
    </row>
    <row r="163" spans="1:18" ht="33.75" x14ac:dyDescent="0.2">
      <c r="A163" s="10" t="s">
        <v>105872</v>
      </c>
      <c r="B163" s="10" t="s">
        <v>108300</v>
      </c>
      <c r="C163" s="11">
        <v>1</v>
      </c>
      <c r="D163" s="11">
        <v>1</v>
      </c>
      <c r="E163" s="11">
        <v>10</v>
      </c>
      <c r="F163" s="12">
        <v>1</v>
      </c>
      <c r="G163" s="7" t="s">
        <v>120</v>
      </c>
      <c r="H163" s="12">
        <v>4</v>
      </c>
      <c r="I163" s="13">
        <v>12101618625</v>
      </c>
      <c r="J163" s="13">
        <f t="shared" si="0"/>
        <v>12101618625</v>
      </c>
      <c r="K163" s="14">
        <v>0</v>
      </c>
      <c r="L163" s="14">
        <v>0</v>
      </c>
      <c r="M163" s="15"/>
      <c r="N163" s="7" t="s">
        <v>104</v>
      </c>
      <c r="O163" s="10" t="s">
        <v>109522</v>
      </c>
      <c r="P163" s="7" t="s">
        <v>108016</v>
      </c>
      <c r="Q163" s="7" t="s">
        <v>107868</v>
      </c>
      <c r="R163"/>
    </row>
    <row r="164" spans="1:18" ht="33.75" x14ac:dyDescent="0.2">
      <c r="A164" s="10" t="s">
        <v>105874</v>
      </c>
      <c r="B164" s="10" t="s">
        <v>109392</v>
      </c>
      <c r="C164" s="11">
        <v>1</v>
      </c>
      <c r="D164" s="11">
        <v>1</v>
      </c>
      <c r="E164" s="11">
        <v>10</v>
      </c>
      <c r="F164" s="12">
        <v>1</v>
      </c>
      <c r="G164" s="7" t="s">
        <v>120</v>
      </c>
      <c r="H164" s="12">
        <v>4</v>
      </c>
      <c r="I164" s="13">
        <v>470971544</v>
      </c>
      <c r="J164" s="13">
        <f t="shared" si="0"/>
        <v>470971544</v>
      </c>
      <c r="K164" s="14">
        <v>0</v>
      </c>
      <c r="L164" s="14">
        <v>0</v>
      </c>
      <c r="M164" s="15"/>
      <c r="N164" s="7" t="s">
        <v>104</v>
      </c>
      <c r="O164" s="10" t="s">
        <v>109522</v>
      </c>
      <c r="P164" s="7" t="s">
        <v>108016</v>
      </c>
      <c r="Q164" s="7" t="s">
        <v>107868</v>
      </c>
      <c r="R164"/>
    </row>
    <row r="165" spans="1:18" ht="33.75" x14ac:dyDescent="0.2">
      <c r="A165" s="10" t="s">
        <v>105874</v>
      </c>
      <c r="B165" s="10" t="s">
        <v>109393</v>
      </c>
      <c r="C165" s="11">
        <v>1</v>
      </c>
      <c r="D165" s="11">
        <v>1</v>
      </c>
      <c r="E165" s="11">
        <v>10</v>
      </c>
      <c r="F165" s="12">
        <v>1</v>
      </c>
      <c r="G165" s="7" t="s">
        <v>120</v>
      </c>
      <c r="H165" s="12">
        <v>4</v>
      </c>
      <c r="I165" s="13">
        <v>1055808966</v>
      </c>
      <c r="J165" s="13">
        <f t="shared" si="0"/>
        <v>1055808966</v>
      </c>
      <c r="K165" s="14">
        <v>0</v>
      </c>
      <c r="L165" s="14">
        <v>0</v>
      </c>
      <c r="M165" s="15"/>
      <c r="N165" s="7" t="s">
        <v>104</v>
      </c>
      <c r="O165" s="10" t="s">
        <v>109522</v>
      </c>
      <c r="P165" s="7" t="s">
        <v>108016</v>
      </c>
      <c r="Q165" s="7" t="s">
        <v>107868</v>
      </c>
      <c r="R165"/>
    </row>
    <row r="166" spans="1:18" ht="45" x14ac:dyDescent="0.2">
      <c r="A166" s="10" t="s">
        <v>103671</v>
      </c>
      <c r="B166" s="10" t="s">
        <v>108301</v>
      </c>
      <c r="C166" s="11">
        <v>1</v>
      </c>
      <c r="D166" s="11">
        <v>1</v>
      </c>
      <c r="E166" s="11">
        <v>7</v>
      </c>
      <c r="F166" s="12">
        <v>1</v>
      </c>
      <c r="G166" s="7" t="s">
        <v>17</v>
      </c>
      <c r="H166" s="12">
        <v>4</v>
      </c>
      <c r="I166" s="13">
        <v>33000000000</v>
      </c>
      <c r="J166" s="13">
        <v>33000000000</v>
      </c>
      <c r="K166" s="14">
        <v>1</v>
      </c>
      <c r="L166" s="14">
        <v>3</v>
      </c>
      <c r="M166" s="15"/>
      <c r="N166" s="7" t="s">
        <v>104</v>
      </c>
      <c r="O166" s="10" t="s">
        <v>109523</v>
      </c>
      <c r="P166" s="7">
        <v>3835037</v>
      </c>
      <c r="Q166" s="7" t="s">
        <v>107878</v>
      </c>
      <c r="R166"/>
    </row>
    <row r="167" spans="1:18" ht="22.5" x14ac:dyDescent="0.2">
      <c r="A167" s="10" t="s">
        <v>106044</v>
      </c>
      <c r="B167" s="10" t="s">
        <v>108302</v>
      </c>
      <c r="C167" s="11">
        <v>1</v>
      </c>
      <c r="D167" s="11">
        <v>1</v>
      </c>
      <c r="E167" s="11">
        <v>12</v>
      </c>
      <c r="F167" s="12">
        <v>1</v>
      </c>
      <c r="G167" s="7" t="s">
        <v>120</v>
      </c>
      <c r="H167" s="12">
        <v>4</v>
      </c>
      <c r="I167" s="13">
        <v>52000000</v>
      </c>
      <c r="J167" s="13">
        <v>52000000</v>
      </c>
      <c r="K167" s="14">
        <v>1</v>
      </c>
      <c r="L167" s="14">
        <v>3</v>
      </c>
      <c r="M167" s="15"/>
      <c r="N167" s="7" t="s">
        <v>104</v>
      </c>
      <c r="O167" s="10" t="s">
        <v>109524</v>
      </c>
      <c r="P167" s="7" t="s">
        <v>107876</v>
      </c>
      <c r="Q167" s="7" t="s">
        <v>107877</v>
      </c>
      <c r="R167"/>
    </row>
    <row r="168" spans="1:18" ht="22.5" x14ac:dyDescent="0.2">
      <c r="A168" s="10" t="s">
        <v>106044</v>
      </c>
      <c r="B168" s="10" t="s">
        <v>108302</v>
      </c>
      <c r="C168" s="11">
        <v>1</v>
      </c>
      <c r="D168" s="11">
        <v>1</v>
      </c>
      <c r="E168" s="11">
        <v>12</v>
      </c>
      <c r="F168" s="12">
        <v>1</v>
      </c>
      <c r="G168" s="7" t="s">
        <v>120</v>
      </c>
      <c r="H168" s="12">
        <v>5</v>
      </c>
      <c r="I168" s="13">
        <v>108000000</v>
      </c>
      <c r="J168" s="13">
        <v>108000000</v>
      </c>
      <c r="K168" s="14">
        <v>1</v>
      </c>
      <c r="L168" s="14">
        <v>3</v>
      </c>
      <c r="M168" s="15"/>
      <c r="N168" s="7" t="s">
        <v>104</v>
      </c>
      <c r="O168" s="10" t="s">
        <v>109524</v>
      </c>
      <c r="P168" s="7" t="s">
        <v>107876</v>
      </c>
      <c r="Q168" s="7" t="s">
        <v>107877</v>
      </c>
      <c r="R168"/>
    </row>
    <row r="169" spans="1:18" ht="56.25" x14ac:dyDescent="0.2">
      <c r="A169" s="10" t="s">
        <v>104235</v>
      </c>
      <c r="B169" s="10" t="s">
        <v>108303</v>
      </c>
      <c r="C169" s="11">
        <v>1</v>
      </c>
      <c r="D169" s="11">
        <v>1</v>
      </c>
      <c r="E169" s="11">
        <v>7</v>
      </c>
      <c r="F169" s="12">
        <v>1</v>
      </c>
      <c r="G169" s="7" t="s">
        <v>120</v>
      </c>
      <c r="H169" s="12">
        <v>5</v>
      </c>
      <c r="I169" s="13">
        <v>1159468085</v>
      </c>
      <c r="J169" s="13">
        <f t="shared" ref="J169:J174" si="1">+I169</f>
        <v>1159468085</v>
      </c>
      <c r="K169" s="14">
        <v>1</v>
      </c>
      <c r="L169" s="14">
        <v>3</v>
      </c>
      <c r="M169" s="15"/>
      <c r="N169" s="7" t="s">
        <v>104</v>
      </c>
      <c r="O169" s="10" t="s">
        <v>109525</v>
      </c>
      <c r="P169" s="7">
        <v>3835160</v>
      </c>
      <c r="Q169" s="7" t="s">
        <v>107871</v>
      </c>
      <c r="R169"/>
    </row>
    <row r="170" spans="1:18" ht="45" x14ac:dyDescent="0.2">
      <c r="A170" s="10" t="s">
        <v>104235</v>
      </c>
      <c r="B170" s="10" t="s">
        <v>108304</v>
      </c>
      <c r="C170" s="11">
        <v>1</v>
      </c>
      <c r="D170" s="11">
        <v>1</v>
      </c>
      <c r="E170" s="11">
        <v>7</v>
      </c>
      <c r="F170" s="12">
        <v>1</v>
      </c>
      <c r="G170" s="7" t="s">
        <v>120</v>
      </c>
      <c r="H170" s="12">
        <v>0</v>
      </c>
      <c r="I170" s="13">
        <f>738784018.5</f>
        <v>738784018.5</v>
      </c>
      <c r="J170" s="13">
        <f t="shared" si="1"/>
        <v>738784018.5</v>
      </c>
      <c r="K170" s="14">
        <v>1</v>
      </c>
      <c r="L170" s="14">
        <v>3</v>
      </c>
      <c r="M170" s="15"/>
      <c r="N170" s="7" t="s">
        <v>104</v>
      </c>
      <c r="O170" s="10" t="s">
        <v>109525</v>
      </c>
      <c r="P170" s="7">
        <v>3835160</v>
      </c>
      <c r="Q170" s="7" t="s">
        <v>107871</v>
      </c>
      <c r="R170"/>
    </row>
    <row r="171" spans="1:18" ht="33.75" x14ac:dyDescent="0.2">
      <c r="A171" s="10" t="s">
        <v>104235</v>
      </c>
      <c r="B171" s="10" t="s">
        <v>108305</v>
      </c>
      <c r="C171" s="11">
        <v>7</v>
      </c>
      <c r="D171" s="11">
        <v>7</v>
      </c>
      <c r="E171" s="11">
        <v>3</v>
      </c>
      <c r="F171" s="12">
        <v>1</v>
      </c>
      <c r="G171" s="7" t="s">
        <v>120</v>
      </c>
      <c r="H171" s="12">
        <v>5</v>
      </c>
      <c r="I171" s="13">
        <v>300000000</v>
      </c>
      <c r="J171" s="13">
        <f t="shared" si="1"/>
        <v>300000000</v>
      </c>
      <c r="K171" s="14">
        <v>0</v>
      </c>
      <c r="L171" s="14">
        <v>0</v>
      </c>
      <c r="M171" s="15"/>
      <c r="N171" s="7" t="s">
        <v>104</v>
      </c>
      <c r="O171" s="10" t="s">
        <v>109525</v>
      </c>
      <c r="P171" s="7">
        <v>3835160</v>
      </c>
      <c r="Q171" s="7" t="s">
        <v>107871</v>
      </c>
      <c r="R171"/>
    </row>
    <row r="172" spans="1:18" ht="33.75" x14ac:dyDescent="0.2">
      <c r="A172" s="10" t="s">
        <v>104107</v>
      </c>
      <c r="B172" s="10" t="s">
        <v>108306</v>
      </c>
      <c r="C172" s="11">
        <v>7</v>
      </c>
      <c r="D172" s="11">
        <v>7</v>
      </c>
      <c r="E172" s="11">
        <v>6</v>
      </c>
      <c r="F172" s="12">
        <v>1</v>
      </c>
      <c r="G172" s="7" t="s">
        <v>120</v>
      </c>
      <c r="H172" s="12">
        <v>5</v>
      </c>
      <c r="I172" s="13">
        <v>140000000</v>
      </c>
      <c r="J172" s="13">
        <f t="shared" si="1"/>
        <v>140000000</v>
      </c>
      <c r="K172" s="14">
        <v>1</v>
      </c>
      <c r="L172" s="14">
        <v>3</v>
      </c>
      <c r="M172" s="15"/>
      <c r="N172" s="7" t="s">
        <v>104</v>
      </c>
      <c r="O172" s="10" t="s">
        <v>109526</v>
      </c>
      <c r="P172" s="7">
        <v>3835234</v>
      </c>
      <c r="Q172" s="7" t="s">
        <v>107873</v>
      </c>
      <c r="R172"/>
    </row>
    <row r="173" spans="1:18" ht="45" x14ac:dyDescent="0.2">
      <c r="A173" s="10" t="s">
        <v>104249</v>
      </c>
      <c r="B173" s="10" t="s">
        <v>108307</v>
      </c>
      <c r="C173" s="11">
        <v>1</v>
      </c>
      <c r="D173" s="11">
        <v>1</v>
      </c>
      <c r="E173" s="11">
        <v>12</v>
      </c>
      <c r="F173" s="12">
        <v>1</v>
      </c>
      <c r="G173" s="7" t="s">
        <v>17</v>
      </c>
      <c r="H173" s="12">
        <v>4</v>
      </c>
      <c r="I173" s="13">
        <v>900000000</v>
      </c>
      <c r="J173" s="13">
        <f t="shared" si="1"/>
        <v>900000000</v>
      </c>
      <c r="K173" s="14">
        <v>1</v>
      </c>
      <c r="L173" s="14">
        <v>3</v>
      </c>
      <c r="M173" s="15"/>
      <c r="N173" s="7" t="s">
        <v>104</v>
      </c>
      <c r="O173" s="10" t="s">
        <v>109523</v>
      </c>
      <c r="P173" s="7">
        <v>3835037</v>
      </c>
      <c r="Q173" s="7" t="s">
        <v>107878</v>
      </c>
      <c r="R173"/>
    </row>
    <row r="174" spans="1:18" ht="45" x14ac:dyDescent="0.2">
      <c r="A174" s="10" t="s">
        <v>104249</v>
      </c>
      <c r="B174" s="10" t="s">
        <v>108307</v>
      </c>
      <c r="C174" s="11">
        <v>1</v>
      </c>
      <c r="D174" s="11">
        <v>1</v>
      </c>
      <c r="E174" s="11">
        <v>12</v>
      </c>
      <c r="F174" s="12">
        <v>1</v>
      </c>
      <c r="G174" s="7" t="s">
        <v>17</v>
      </c>
      <c r="H174" s="12">
        <v>5</v>
      </c>
      <c r="I174" s="13">
        <v>400000000</v>
      </c>
      <c r="J174" s="13">
        <f t="shared" si="1"/>
        <v>400000000</v>
      </c>
      <c r="K174" s="14">
        <v>0</v>
      </c>
      <c r="L174" s="14">
        <v>0</v>
      </c>
      <c r="M174" s="15"/>
      <c r="N174" s="7" t="s">
        <v>104</v>
      </c>
      <c r="O174" s="10" t="s">
        <v>109523</v>
      </c>
      <c r="P174" s="7">
        <v>3835037</v>
      </c>
      <c r="Q174" s="7" t="s">
        <v>107878</v>
      </c>
      <c r="R174"/>
    </row>
    <row r="175" spans="1:18" ht="22.5" x14ac:dyDescent="0.2">
      <c r="A175" s="10" t="s">
        <v>105876</v>
      </c>
      <c r="B175" s="10" t="s">
        <v>108308</v>
      </c>
      <c r="C175" s="11">
        <v>1</v>
      </c>
      <c r="D175" s="11">
        <v>1</v>
      </c>
      <c r="E175" s="11">
        <v>11</v>
      </c>
      <c r="F175" s="12">
        <v>1</v>
      </c>
      <c r="G175" s="7" t="s">
        <v>120</v>
      </c>
      <c r="H175" s="12">
        <v>5</v>
      </c>
      <c r="I175" s="13">
        <v>300000000</v>
      </c>
      <c r="J175" s="13">
        <v>300000000</v>
      </c>
      <c r="K175" s="14">
        <v>0</v>
      </c>
      <c r="L175" s="14">
        <v>0</v>
      </c>
      <c r="M175" s="15"/>
      <c r="N175" s="7" t="s">
        <v>104</v>
      </c>
      <c r="O175" s="10" t="s">
        <v>109527</v>
      </c>
      <c r="P175" s="7">
        <v>3838551</v>
      </c>
      <c r="Q175" s="7" t="s">
        <v>108017</v>
      </c>
      <c r="R175"/>
    </row>
    <row r="176" spans="1:18" ht="22.5" x14ac:dyDescent="0.2">
      <c r="A176" s="10" t="s">
        <v>105876</v>
      </c>
      <c r="B176" s="10" t="s">
        <v>108309</v>
      </c>
      <c r="C176" s="11">
        <v>1</v>
      </c>
      <c r="D176" s="11">
        <v>1</v>
      </c>
      <c r="E176" s="11">
        <v>11</v>
      </c>
      <c r="F176" s="12">
        <v>1</v>
      </c>
      <c r="G176" s="7" t="s">
        <v>120</v>
      </c>
      <c r="H176" s="12">
        <v>5</v>
      </c>
      <c r="I176" s="13">
        <v>200000000</v>
      </c>
      <c r="J176" s="13">
        <v>200000000</v>
      </c>
      <c r="K176" s="14">
        <v>0</v>
      </c>
      <c r="L176" s="14">
        <v>0</v>
      </c>
      <c r="M176" s="15"/>
      <c r="N176" s="7" t="s">
        <v>104</v>
      </c>
      <c r="O176" s="10" t="s">
        <v>109527</v>
      </c>
      <c r="P176" s="7">
        <v>3838551</v>
      </c>
      <c r="Q176" s="7" t="s">
        <v>108017</v>
      </c>
      <c r="R176"/>
    </row>
    <row r="177" spans="1:18" ht="22.5" x14ac:dyDescent="0.2">
      <c r="A177" s="10" t="s">
        <v>105876</v>
      </c>
      <c r="B177" s="10" t="s">
        <v>108310</v>
      </c>
      <c r="C177" s="11">
        <v>1</v>
      </c>
      <c r="D177" s="11">
        <v>1</v>
      </c>
      <c r="E177" s="11">
        <v>10</v>
      </c>
      <c r="F177" s="12">
        <v>1</v>
      </c>
      <c r="G177" s="7" t="s">
        <v>120</v>
      </c>
      <c r="H177" s="12">
        <v>5</v>
      </c>
      <c r="I177" s="13">
        <v>300000000</v>
      </c>
      <c r="J177" s="13">
        <v>300000000</v>
      </c>
      <c r="K177" s="14">
        <v>0</v>
      </c>
      <c r="L177" s="14">
        <v>0</v>
      </c>
      <c r="M177" s="15"/>
      <c r="N177" s="7" t="s">
        <v>104</v>
      </c>
      <c r="O177" s="10" t="s">
        <v>109527</v>
      </c>
      <c r="P177" s="7">
        <v>3838551</v>
      </c>
      <c r="Q177" s="7" t="s">
        <v>108017</v>
      </c>
      <c r="R177"/>
    </row>
    <row r="178" spans="1:18" ht="33.75" x14ac:dyDescent="0.2">
      <c r="A178" s="10" t="s">
        <v>105850</v>
      </c>
      <c r="B178" s="10" t="s">
        <v>108311</v>
      </c>
      <c r="C178" s="11">
        <v>1</v>
      </c>
      <c r="D178" s="11">
        <v>1</v>
      </c>
      <c r="E178" s="11">
        <v>6</v>
      </c>
      <c r="F178" s="12">
        <v>1</v>
      </c>
      <c r="G178" s="7" t="s">
        <v>120</v>
      </c>
      <c r="H178" s="12">
        <v>5</v>
      </c>
      <c r="I178" s="13">
        <v>500000000</v>
      </c>
      <c r="J178" s="13">
        <f>+I178</f>
        <v>500000000</v>
      </c>
      <c r="K178" s="14">
        <v>1</v>
      </c>
      <c r="L178" s="14">
        <v>3</v>
      </c>
      <c r="M178" s="15"/>
      <c r="N178" s="7" t="s">
        <v>104</v>
      </c>
      <c r="O178" s="10" t="s">
        <v>109528</v>
      </c>
      <c r="P178" s="7">
        <v>3835132</v>
      </c>
      <c r="Q178" s="7" t="s">
        <v>107872</v>
      </c>
      <c r="R178"/>
    </row>
    <row r="179" spans="1:18" ht="45" x14ac:dyDescent="0.2">
      <c r="A179" s="10" t="s">
        <v>105850</v>
      </c>
      <c r="B179" s="10" t="s">
        <v>108312</v>
      </c>
      <c r="C179" s="11">
        <v>1</v>
      </c>
      <c r="D179" s="11">
        <v>1</v>
      </c>
      <c r="E179" s="11">
        <v>6</v>
      </c>
      <c r="F179" s="12">
        <v>1</v>
      </c>
      <c r="G179" s="7" t="s">
        <v>120</v>
      </c>
      <c r="H179" s="12">
        <v>5</v>
      </c>
      <c r="I179" s="13">
        <f>133689730</f>
        <v>133689730</v>
      </c>
      <c r="J179" s="13">
        <f>+I179</f>
        <v>133689730</v>
      </c>
      <c r="K179" s="14">
        <v>1</v>
      </c>
      <c r="L179" s="14">
        <v>3</v>
      </c>
      <c r="M179" s="15"/>
      <c r="N179" s="7" t="s">
        <v>104</v>
      </c>
      <c r="O179" s="10" t="s">
        <v>109528</v>
      </c>
      <c r="P179" s="7">
        <v>3835132</v>
      </c>
      <c r="Q179" s="7" t="s">
        <v>107872</v>
      </c>
      <c r="R179"/>
    </row>
    <row r="180" spans="1:18" ht="45" x14ac:dyDescent="0.2">
      <c r="A180" s="10" t="s">
        <v>105876</v>
      </c>
      <c r="B180" s="10" t="s">
        <v>108313</v>
      </c>
      <c r="C180" s="11">
        <v>7</v>
      </c>
      <c r="D180" s="11">
        <v>7</v>
      </c>
      <c r="E180" s="11">
        <v>6</v>
      </c>
      <c r="F180" s="12">
        <v>1</v>
      </c>
      <c r="G180" s="7" t="s">
        <v>120</v>
      </c>
      <c r="H180" s="12">
        <v>5</v>
      </c>
      <c r="I180" s="13">
        <v>256240000</v>
      </c>
      <c r="J180" s="13">
        <v>256240000</v>
      </c>
      <c r="K180" s="14">
        <v>0</v>
      </c>
      <c r="L180" s="14">
        <v>0</v>
      </c>
      <c r="M180" s="15"/>
      <c r="N180" s="7" t="s">
        <v>104</v>
      </c>
      <c r="O180" s="10" t="s">
        <v>109529</v>
      </c>
      <c r="P180" s="7">
        <v>3838561</v>
      </c>
      <c r="Q180" s="7" t="s">
        <v>108018</v>
      </c>
      <c r="R180"/>
    </row>
    <row r="181" spans="1:18" ht="33.75" x14ac:dyDescent="0.2">
      <c r="A181" s="10" t="s">
        <v>105876</v>
      </c>
      <c r="B181" s="10" t="s">
        <v>108314</v>
      </c>
      <c r="C181" s="11">
        <v>7</v>
      </c>
      <c r="D181" s="11">
        <v>7</v>
      </c>
      <c r="E181" s="11">
        <v>6</v>
      </c>
      <c r="F181" s="12">
        <v>1</v>
      </c>
      <c r="G181" s="7" t="s">
        <v>120</v>
      </c>
      <c r="H181" s="12">
        <v>5</v>
      </c>
      <c r="I181" s="13">
        <v>200000000</v>
      </c>
      <c r="J181" s="13">
        <v>200000000</v>
      </c>
      <c r="K181" s="14">
        <v>0</v>
      </c>
      <c r="L181" s="14">
        <v>0</v>
      </c>
      <c r="M181" s="15"/>
      <c r="N181" s="7" t="s">
        <v>104</v>
      </c>
      <c r="O181" s="10" t="s">
        <v>109529</v>
      </c>
      <c r="P181" s="7">
        <v>3838561</v>
      </c>
      <c r="Q181" s="7" t="s">
        <v>108018</v>
      </c>
      <c r="R181"/>
    </row>
    <row r="182" spans="1:18" ht="56.25" x14ac:dyDescent="0.2">
      <c r="A182" s="10" t="s">
        <v>105935</v>
      </c>
      <c r="B182" s="10" t="s">
        <v>108315</v>
      </c>
      <c r="C182" s="11">
        <v>3</v>
      </c>
      <c r="D182" s="11">
        <v>3</v>
      </c>
      <c r="E182" s="11">
        <v>9</v>
      </c>
      <c r="F182" s="12">
        <v>1</v>
      </c>
      <c r="G182" s="7" t="s">
        <v>17</v>
      </c>
      <c r="H182" s="12">
        <v>4</v>
      </c>
      <c r="I182" s="13">
        <v>4800000000</v>
      </c>
      <c r="J182" s="13">
        <v>4800000000</v>
      </c>
      <c r="K182" s="14">
        <v>0</v>
      </c>
      <c r="L182" s="14">
        <v>0</v>
      </c>
      <c r="M182" s="15"/>
      <c r="N182" s="7" t="s">
        <v>104</v>
      </c>
      <c r="O182" s="10" t="s">
        <v>109529</v>
      </c>
      <c r="P182" s="7">
        <v>3838561</v>
      </c>
      <c r="Q182" s="7" t="s">
        <v>108018</v>
      </c>
      <c r="R182"/>
    </row>
    <row r="183" spans="1:18" ht="22.5" x14ac:dyDescent="0.2">
      <c r="A183" s="10" t="s">
        <v>103631</v>
      </c>
      <c r="B183" s="10" t="s">
        <v>108316</v>
      </c>
      <c r="C183" s="11">
        <v>7</v>
      </c>
      <c r="D183" s="11">
        <v>7</v>
      </c>
      <c r="E183" s="11">
        <v>5</v>
      </c>
      <c r="F183" s="12">
        <v>1</v>
      </c>
      <c r="G183" s="7" t="s">
        <v>120</v>
      </c>
      <c r="H183" s="12">
        <v>5</v>
      </c>
      <c r="I183" s="13">
        <v>1360000000</v>
      </c>
      <c r="J183" s="13">
        <v>1360000000</v>
      </c>
      <c r="K183" s="14">
        <v>0</v>
      </c>
      <c r="L183" s="14">
        <v>0</v>
      </c>
      <c r="M183" s="15"/>
      <c r="N183" s="7" t="s">
        <v>104</v>
      </c>
      <c r="O183" s="10" t="s">
        <v>109529</v>
      </c>
      <c r="P183" s="7">
        <v>3838561</v>
      </c>
      <c r="Q183" s="7" t="s">
        <v>108018</v>
      </c>
      <c r="R183"/>
    </row>
    <row r="184" spans="1:18" ht="33.75" x14ac:dyDescent="0.2">
      <c r="A184" s="10" t="s">
        <v>103625</v>
      </c>
      <c r="B184" s="10" t="s">
        <v>108317</v>
      </c>
      <c r="C184" s="11">
        <v>1</v>
      </c>
      <c r="D184" s="11">
        <v>1</v>
      </c>
      <c r="E184" s="11">
        <v>6</v>
      </c>
      <c r="F184" s="12">
        <v>1</v>
      </c>
      <c r="G184" s="7" t="s">
        <v>120</v>
      </c>
      <c r="H184" s="12">
        <v>5</v>
      </c>
      <c r="I184" s="13">
        <v>598785000</v>
      </c>
      <c r="J184" s="13">
        <v>598785000</v>
      </c>
      <c r="K184" s="14">
        <v>1</v>
      </c>
      <c r="L184" s="14">
        <v>3</v>
      </c>
      <c r="M184" s="15"/>
      <c r="N184" s="7" t="s">
        <v>104</v>
      </c>
      <c r="O184" s="10" t="s">
        <v>109529</v>
      </c>
      <c r="P184" s="7">
        <v>3838561</v>
      </c>
      <c r="Q184" s="7" t="s">
        <v>108018</v>
      </c>
      <c r="R184"/>
    </row>
    <row r="185" spans="1:18" ht="22.5" x14ac:dyDescent="0.2">
      <c r="A185" s="10" t="s">
        <v>103625</v>
      </c>
      <c r="B185" s="10" t="s">
        <v>108318</v>
      </c>
      <c r="C185" s="11">
        <v>1</v>
      </c>
      <c r="D185" s="11">
        <v>1</v>
      </c>
      <c r="E185" s="11">
        <v>12</v>
      </c>
      <c r="F185" s="12">
        <v>1</v>
      </c>
      <c r="G185" s="7" t="s">
        <v>120</v>
      </c>
      <c r="H185" s="12">
        <v>5</v>
      </c>
      <c r="I185" s="13">
        <v>310998452.50009155</v>
      </c>
      <c r="J185" s="13">
        <v>310998452.50009155</v>
      </c>
      <c r="K185" s="14">
        <v>0</v>
      </c>
      <c r="L185" s="14">
        <v>0</v>
      </c>
      <c r="M185" s="15"/>
      <c r="N185" s="7" t="s">
        <v>104</v>
      </c>
      <c r="O185" s="10" t="s">
        <v>109529</v>
      </c>
      <c r="P185" s="7">
        <v>3838561</v>
      </c>
      <c r="Q185" s="7" t="s">
        <v>108018</v>
      </c>
      <c r="R185"/>
    </row>
    <row r="186" spans="1:18" ht="45" x14ac:dyDescent="0.2">
      <c r="A186" s="10" t="s">
        <v>105935</v>
      </c>
      <c r="B186" s="10" t="s">
        <v>108319</v>
      </c>
      <c r="C186" s="11">
        <v>8</v>
      </c>
      <c r="D186" s="11">
        <v>8</v>
      </c>
      <c r="E186" s="11">
        <v>5</v>
      </c>
      <c r="F186" s="12">
        <v>1</v>
      </c>
      <c r="G186" s="7" t="s">
        <v>120</v>
      </c>
      <c r="H186" s="12">
        <v>5</v>
      </c>
      <c r="I186" s="13">
        <v>100000000</v>
      </c>
      <c r="J186" s="13">
        <v>100000000</v>
      </c>
      <c r="K186" s="14">
        <v>0</v>
      </c>
      <c r="L186" s="14">
        <v>0</v>
      </c>
      <c r="M186" s="15"/>
      <c r="N186" s="7" t="s">
        <v>104</v>
      </c>
      <c r="O186" s="10" t="s">
        <v>109529</v>
      </c>
      <c r="P186" s="7">
        <v>3838561</v>
      </c>
      <c r="Q186" s="7" t="s">
        <v>108018</v>
      </c>
      <c r="R186"/>
    </row>
    <row r="187" spans="1:18" ht="33.75" x14ac:dyDescent="0.2">
      <c r="A187" s="10" t="s">
        <v>103573</v>
      </c>
      <c r="B187" s="10" t="s">
        <v>108320</v>
      </c>
      <c r="C187" s="11">
        <v>7</v>
      </c>
      <c r="D187" s="11">
        <v>7</v>
      </c>
      <c r="E187" s="11">
        <v>5</v>
      </c>
      <c r="F187" s="12">
        <v>1</v>
      </c>
      <c r="G187" s="7" t="s">
        <v>120</v>
      </c>
      <c r="H187" s="12">
        <v>5</v>
      </c>
      <c r="I187" s="13">
        <v>349102944</v>
      </c>
      <c r="J187" s="13">
        <v>349102944</v>
      </c>
      <c r="K187" s="14">
        <v>0</v>
      </c>
      <c r="L187" s="14">
        <v>0</v>
      </c>
      <c r="M187" s="15"/>
      <c r="N187" s="7" t="s">
        <v>104</v>
      </c>
      <c r="O187" s="10" t="s">
        <v>109529</v>
      </c>
      <c r="P187" s="7">
        <v>3838561</v>
      </c>
      <c r="Q187" s="7" t="s">
        <v>108018</v>
      </c>
      <c r="R187"/>
    </row>
    <row r="188" spans="1:18" ht="33.75" x14ac:dyDescent="0.2">
      <c r="A188" s="10" t="s">
        <v>103573</v>
      </c>
      <c r="B188" s="10" t="s">
        <v>108320</v>
      </c>
      <c r="C188" s="11">
        <v>7</v>
      </c>
      <c r="D188" s="11">
        <v>7</v>
      </c>
      <c r="E188" s="11">
        <v>5</v>
      </c>
      <c r="F188" s="12">
        <v>1</v>
      </c>
      <c r="G188" s="7" t="s">
        <v>120</v>
      </c>
      <c r="H188" s="12">
        <v>5</v>
      </c>
      <c r="I188" s="13">
        <v>200000000</v>
      </c>
      <c r="J188" s="13">
        <v>200000000</v>
      </c>
      <c r="K188" s="14">
        <v>0</v>
      </c>
      <c r="L188" s="14">
        <v>0</v>
      </c>
      <c r="M188" s="15"/>
      <c r="N188" s="7" t="s">
        <v>104</v>
      </c>
      <c r="O188" s="10" t="s">
        <v>109529</v>
      </c>
      <c r="P188" s="7">
        <v>3838561</v>
      </c>
      <c r="Q188" s="7" t="s">
        <v>108018</v>
      </c>
      <c r="R188"/>
    </row>
    <row r="189" spans="1:18" ht="22.5" x14ac:dyDescent="0.2">
      <c r="A189" s="10" t="s">
        <v>103573</v>
      </c>
      <c r="B189" s="10" t="s">
        <v>108321</v>
      </c>
      <c r="C189" s="11">
        <v>7</v>
      </c>
      <c r="D189" s="11">
        <v>7</v>
      </c>
      <c r="E189" s="11">
        <v>5</v>
      </c>
      <c r="F189" s="12">
        <v>1</v>
      </c>
      <c r="G189" s="7" t="s">
        <v>120</v>
      </c>
      <c r="H189" s="12">
        <v>5</v>
      </c>
      <c r="I189" s="13">
        <v>100000000</v>
      </c>
      <c r="J189" s="13">
        <v>100000000</v>
      </c>
      <c r="K189" s="14">
        <v>0</v>
      </c>
      <c r="L189" s="14">
        <v>0</v>
      </c>
      <c r="M189" s="15"/>
      <c r="N189" s="7" t="s">
        <v>104</v>
      </c>
      <c r="O189" s="10" t="s">
        <v>109529</v>
      </c>
      <c r="P189" s="7">
        <v>3838561</v>
      </c>
      <c r="Q189" s="7" t="s">
        <v>108018</v>
      </c>
      <c r="R189"/>
    </row>
    <row r="190" spans="1:18" ht="22.5" x14ac:dyDescent="0.2">
      <c r="A190" s="10" t="s">
        <v>105876</v>
      </c>
      <c r="B190" s="10" t="s">
        <v>108322</v>
      </c>
      <c r="C190" s="11">
        <v>7</v>
      </c>
      <c r="D190" s="11">
        <v>7</v>
      </c>
      <c r="E190" s="11">
        <v>5</v>
      </c>
      <c r="F190" s="12">
        <v>1</v>
      </c>
      <c r="G190" s="7" t="s">
        <v>79</v>
      </c>
      <c r="H190" s="12">
        <v>5</v>
      </c>
      <c r="I190" s="13">
        <v>100000000</v>
      </c>
      <c r="J190" s="13">
        <f>+I190</f>
        <v>100000000</v>
      </c>
      <c r="K190" s="14">
        <v>0</v>
      </c>
      <c r="L190" s="14">
        <v>0</v>
      </c>
      <c r="M190" s="15"/>
      <c r="N190" s="7" t="s">
        <v>104</v>
      </c>
      <c r="O190" s="10" t="s">
        <v>109527</v>
      </c>
      <c r="P190" s="7">
        <v>3838551</v>
      </c>
      <c r="Q190" s="7" t="s">
        <v>108017</v>
      </c>
      <c r="R190"/>
    </row>
    <row r="191" spans="1:18" ht="33.75" x14ac:dyDescent="0.2">
      <c r="A191" s="10" t="s">
        <v>51090</v>
      </c>
      <c r="B191" s="10" t="s">
        <v>108323</v>
      </c>
      <c r="C191" s="11">
        <v>1</v>
      </c>
      <c r="D191" s="11">
        <v>1</v>
      </c>
      <c r="E191" s="11">
        <v>11</v>
      </c>
      <c r="F191" s="12">
        <v>1</v>
      </c>
      <c r="G191" s="7" t="s">
        <v>44</v>
      </c>
      <c r="H191" s="12">
        <v>0</v>
      </c>
      <c r="I191" s="13">
        <v>220000000</v>
      </c>
      <c r="J191" s="13">
        <v>220000000</v>
      </c>
      <c r="K191" s="14">
        <v>0</v>
      </c>
      <c r="L191" s="14">
        <v>0</v>
      </c>
      <c r="M191" s="15"/>
      <c r="N191" s="7" t="s">
        <v>104</v>
      </c>
      <c r="O191" s="10" t="s">
        <v>109530</v>
      </c>
      <c r="P191" s="7">
        <v>3837020</v>
      </c>
      <c r="Q191" s="7" t="s">
        <v>107930</v>
      </c>
      <c r="R191"/>
    </row>
    <row r="192" spans="1:18" ht="33.75" x14ac:dyDescent="0.2">
      <c r="A192" s="10" t="s">
        <v>103669</v>
      </c>
      <c r="B192" s="10" t="s">
        <v>108324</v>
      </c>
      <c r="C192" s="11">
        <v>2</v>
      </c>
      <c r="D192" s="11">
        <v>2</v>
      </c>
      <c r="E192" s="11">
        <v>11</v>
      </c>
      <c r="F192" s="12">
        <v>1</v>
      </c>
      <c r="G192" s="7" t="s">
        <v>58</v>
      </c>
      <c r="H192" s="12">
        <v>0</v>
      </c>
      <c r="I192" s="13">
        <v>73920000</v>
      </c>
      <c r="J192" s="13">
        <v>73920000</v>
      </c>
      <c r="K192" s="14">
        <v>0</v>
      </c>
      <c r="L192" s="14">
        <v>0</v>
      </c>
      <c r="M192" s="15"/>
      <c r="N192" s="7" t="s">
        <v>104</v>
      </c>
      <c r="O192" s="10" t="s">
        <v>109530</v>
      </c>
      <c r="P192" s="7">
        <v>3837020</v>
      </c>
      <c r="Q192" s="7" t="s">
        <v>107930</v>
      </c>
      <c r="R192"/>
    </row>
    <row r="193" spans="1:18" ht="33.75" x14ac:dyDescent="0.2">
      <c r="A193" s="10" t="s">
        <v>103669</v>
      </c>
      <c r="B193" s="10" t="s">
        <v>108325</v>
      </c>
      <c r="C193" s="11">
        <v>1</v>
      </c>
      <c r="D193" s="11">
        <v>1</v>
      </c>
      <c r="E193" s="11">
        <v>11</v>
      </c>
      <c r="F193" s="12">
        <v>1</v>
      </c>
      <c r="G193" s="7" t="s">
        <v>120</v>
      </c>
      <c r="H193" s="12">
        <v>0</v>
      </c>
      <c r="I193" s="13">
        <v>104000000</v>
      </c>
      <c r="J193" s="13">
        <v>104000000</v>
      </c>
      <c r="K193" s="14">
        <v>0</v>
      </c>
      <c r="L193" s="14">
        <v>0</v>
      </c>
      <c r="M193" s="15"/>
      <c r="N193" s="7" t="s">
        <v>104</v>
      </c>
      <c r="O193" s="10" t="s">
        <v>109530</v>
      </c>
      <c r="P193" s="7">
        <v>3837020</v>
      </c>
      <c r="Q193" s="7" t="s">
        <v>107930</v>
      </c>
      <c r="R193"/>
    </row>
    <row r="194" spans="1:18" ht="33.75" x14ac:dyDescent="0.2">
      <c r="A194" s="10" t="s">
        <v>38608</v>
      </c>
      <c r="B194" s="10" t="s">
        <v>108326</v>
      </c>
      <c r="C194" s="11">
        <v>1</v>
      </c>
      <c r="D194" s="11">
        <v>1</v>
      </c>
      <c r="E194" s="11">
        <v>11</v>
      </c>
      <c r="F194" s="12">
        <v>1</v>
      </c>
      <c r="G194" s="7" t="s">
        <v>44</v>
      </c>
      <c r="H194" s="12">
        <v>0</v>
      </c>
      <c r="I194" s="13">
        <v>315682059</v>
      </c>
      <c r="J194" s="13">
        <v>315682059</v>
      </c>
      <c r="K194" s="14">
        <v>1</v>
      </c>
      <c r="L194" s="14">
        <v>3</v>
      </c>
      <c r="M194" s="15"/>
      <c r="N194" s="7" t="s">
        <v>104</v>
      </c>
      <c r="O194" s="10" t="s">
        <v>109530</v>
      </c>
      <c r="P194" s="7">
        <v>3837020</v>
      </c>
      <c r="Q194" s="7" t="s">
        <v>107930</v>
      </c>
      <c r="R194"/>
    </row>
    <row r="195" spans="1:18" ht="33.75" x14ac:dyDescent="0.2">
      <c r="A195" s="10" t="s">
        <v>106253</v>
      </c>
      <c r="B195" s="10" t="s">
        <v>108327</v>
      </c>
      <c r="C195" s="11">
        <v>1</v>
      </c>
      <c r="D195" s="11">
        <v>1</v>
      </c>
      <c r="E195" s="11">
        <v>13</v>
      </c>
      <c r="F195" s="12">
        <v>1</v>
      </c>
      <c r="G195" s="7" t="s">
        <v>17</v>
      </c>
      <c r="H195" s="12">
        <v>0</v>
      </c>
      <c r="I195" s="13">
        <v>1599888237</v>
      </c>
      <c r="J195" s="13">
        <v>1599888237</v>
      </c>
      <c r="K195" s="14">
        <v>1</v>
      </c>
      <c r="L195" s="14">
        <v>3</v>
      </c>
      <c r="M195" s="15"/>
      <c r="N195" s="7" t="s">
        <v>104</v>
      </c>
      <c r="O195" s="10" t="s">
        <v>109530</v>
      </c>
      <c r="P195" s="7">
        <v>3837020</v>
      </c>
      <c r="Q195" s="7" t="s">
        <v>107930</v>
      </c>
      <c r="R195"/>
    </row>
    <row r="196" spans="1:18" ht="33.75" x14ac:dyDescent="0.2">
      <c r="A196" s="10" t="s">
        <v>97055</v>
      </c>
      <c r="B196" s="10" t="s">
        <v>108328</v>
      </c>
      <c r="C196" s="11">
        <v>3</v>
      </c>
      <c r="D196" s="11">
        <v>3</v>
      </c>
      <c r="E196" s="11">
        <v>5</v>
      </c>
      <c r="F196" s="12">
        <v>1</v>
      </c>
      <c r="G196" s="7" t="s">
        <v>58</v>
      </c>
      <c r="H196" s="12">
        <v>0</v>
      </c>
      <c r="I196" s="13">
        <v>30000000</v>
      </c>
      <c r="J196" s="13">
        <v>30000000</v>
      </c>
      <c r="K196" s="14">
        <v>0</v>
      </c>
      <c r="L196" s="14">
        <v>0</v>
      </c>
      <c r="M196" s="15"/>
      <c r="N196" s="7" t="s">
        <v>104</v>
      </c>
      <c r="O196" s="10" t="s">
        <v>109530</v>
      </c>
      <c r="P196" s="7">
        <v>3837020</v>
      </c>
      <c r="Q196" s="7" t="s">
        <v>107930</v>
      </c>
      <c r="R196"/>
    </row>
    <row r="197" spans="1:18" ht="33.75" x14ac:dyDescent="0.2">
      <c r="A197" s="10" t="s">
        <v>24958</v>
      </c>
      <c r="B197" s="10" t="s">
        <v>108329</v>
      </c>
      <c r="C197" s="11">
        <v>1</v>
      </c>
      <c r="D197" s="11">
        <v>1</v>
      </c>
      <c r="E197" s="11">
        <v>11</v>
      </c>
      <c r="F197" s="12">
        <v>1</v>
      </c>
      <c r="G197" s="7" t="s">
        <v>58</v>
      </c>
      <c r="H197" s="12">
        <v>0</v>
      </c>
      <c r="I197" s="13">
        <v>13200000</v>
      </c>
      <c r="J197" s="13">
        <v>13200000</v>
      </c>
      <c r="K197" s="14">
        <v>0</v>
      </c>
      <c r="L197" s="14">
        <v>0</v>
      </c>
      <c r="M197" s="15"/>
      <c r="N197" s="7" t="s">
        <v>104</v>
      </c>
      <c r="O197" s="10" t="s">
        <v>109530</v>
      </c>
      <c r="P197" s="7">
        <v>3837020</v>
      </c>
      <c r="Q197" s="7" t="s">
        <v>107930</v>
      </c>
      <c r="R197"/>
    </row>
    <row r="198" spans="1:18" ht="33.75" x14ac:dyDescent="0.2">
      <c r="A198" s="10" t="s">
        <v>20412</v>
      </c>
      <c r="B198" s="10" t="s">
        <v>108330</v>
      </c>
      <c r="C198" s="11">
        <v>1</v>
      </c>
      <c r="D198" s="11">
        <v>1</v>
      </c>
      <c r="E198" s="11">
        <v>11</v>
      </c>
      <c r="F198" s="12">
        <v>1</v>
      </c>
      <c r="G198" s="7" t="s">
        <v>58</v>
      </c>
      <c r="H198" s="12">
        <v>0</v>
      </c>
      <c r="I198" s="13">
        <v>12597419</v>
      </c>
      <c r="J198" s="13">
        <v>12597419</v>
      </c>
      <c r="K198" s="14">
        <v>0</v>
      </c>
      <c r="L198" s="14">
        <v>0</v>
      </c>
      <c r="M198" s="15"/>
      <c r="N198" s="7" t="s">
        <v>104</v>
      </c>
      <c r="O198" s="10" t="s">
        <v>109530</v>
      </c>
      <c r="P198" s="7">
        <v>3837020</v>
      </c>
      <c r="Q198" s="7" t="s">
        <v>107930</v>
      </c>
      <c r="R198"/>
    </row>
    <row r="199" spans="1:18" ht="33.75" x14ac:dyDescent="0.2">
      <c r="A199" s="10" t="s">
        <v>20412</v>
      </c>
      <c r="B199" s="10" t="s">
        <v>108331</v>
      </c>
      <c r="C199" s="11">
        <v>1</v>
      </c>
      <c r="D199" s="11">
        <v>1</v>
      </c>
      <c r="E199" s="11">
        <v>11</v>
      </c>
      <c r="F199" s="12">
        <v>1</v>
      </c>
      <c r="G199" s="7" t="s">
        <v>58</v>
      </c>
      <c r="H199" s="12">
        <v>0</v>
      </c>
      <c r="I199" s="13">
        <v>51528347</v>
      </c>
      <c r="J199" s="13">
        <v>51528347</v>
      </c>
      <c r="K199" s="14">
        <v>0</v>
      </c>
      <c r="L199" s="14">
        <v>0</v>
      </c>
      <c r="M199" s="15"/>
      <c r="N199" s="7" t="s">
        <v>104</v>
      </c>
      <c r="O199" s="10" t="s">
        <v>109530</v>
      </c>
      <c r="P199" s="7">
        <v>3837020</v>
      </c>
      <c r="Q199" s="7" t="s">
        <v>107930</v>
      </c>
      <c r="R199"/>
    </row>
    <row r="200" spans="1:18" ht="33.75" x14ac:dyDescent="0.2">
      <c r="A200" s="10" t="s">
        <v>104249</v>
      </c>
      <c r="B200" s="10" t="s">
        <v>108332</v>
      </c>
      <c r="C200" s="11">
        <v>1</v>
      </c>
      <c r="D200" s="11">
        <v>1</v>
      </c>
      <c r="E200" s="11">
        <v>11</v>
      </c>
      <c r="F200" s="12">
        <v>1</v>
      </c>
      <c r="G200" s="7" t="s">
        <v>58</v>
      </c>
      <c r="H200" s="12">
        <v>0</v>
      </c>
      <c r="I200" s="13">
        <v>20000000</v>
      </c>
      <c r="J200" s="13">
        <v>20000000</v>
      </c>
      <c r="K200" s="14">
        <v>0</v>
      </c>
      <c r="L200" s="14">
        <v>0</v>
      </c>
      <c r="M200" s="15"/>
      <c r="N200" s="7" t="s">
        <v>104</v>
      </c>
      <c r="O200" s="10" t="s">
        <v>109530</v>
      </c>
      <c r="P200" s="7">
        <v>3837020</v>
      </c>
      <c r="Q200" s="7" t="s">
        <v>107930</v>
      </c>
      <c r="R200"/>
    </row>
    <row r="201" spans="1:18" ht="33.75" x14ac:dyDescent="0.2">
      <c r="A201" s="10" t="s">
        <v>104249</v>
      </c>
      <c r="B201" s="10" t="s">
        <v>108333</v>
      </c>
      <c r="C201" s="11">
        <v>1</v>
      </c>
      <c r="D201" s="11">
        <v>1</v>
      </c>
      <c r="E201" s="11">
        <v>6</v>
      </c>
      <c r="F201" s="12">
        <v>1</v>
      </c>
      <c r="G201" s="7" t="s">
        <v>58</v>
      </c>
      <c r="H201" s="12">
        <v>0</v>
      </c>
      <c r="I201" s="13">
        <v>60000000</v>
      </c>
      <c r="J201" s="13">
        <v>60000000</v>
      </c>
      <c r="K201" s="14">
        <v>0</v>
      </c>
      <c r="L201" s="14">
        <v>0</v>
      </c>
      <c r="M201" s="15"/>
      <c r="N201" s="7" t="s">
        <v>104</v>
      </c>
      <c r="O201" s="10" t="s">
        <v>109530</v>
      </c>
      <c r="P201" s="7">
        <v>3837020</v>
      </c>
      <c r="Q201" s="7" t="s">
        <v>107930</v>
      </c>
      <c r="R201"/>
    </row>
    <row r="202" spans="1:18" ht="33.75" x14ac:dyDescent="0.2">
      <c r="A202" s="10" t="s">
        <v>103513</v>
      </c>
      <c r="B202" s="10" t="s">
        <v>108334</v>
      </c>
      <c r="C202" s="11">
        <v>1</v>
      </c>
      <c r="D202" s="11">
        <v>1</v>
      </c>
      <c r="E202" s="11">
        <v>11</v>
      </c>
      <c r="F202" s="12">
        <v>1</v>
      </c>
      <c r="G202" s="7" t="s">
        <v>44</v>
      </c>
      <c r="H202" s="12">
        <v>0</v>
      </c>
      <c r="I202" s="13">
        <v>141989057.00000003</v>
      </c>
      <c r="J202" s="13">
        <v>141989057.00000003</v>
      </c>
      <c r="K202" s="14">
        <v>0</v>
      </c>
      <c r="L202" s="14">
        <v>0</v>
      </c>
      <c r="M202" s="15"/>
      <c r="N202" s="7" t="s">
        <v>104</v>
      </c>
      <c r="O202" s="10" t="s">
        <v>109530</v>
      </c>
      <c r="P202" s="7">
        <v>3837020</v>
      </c>
      <c r="Q202" s="7" t="s">
        <v>107930</v>
      </c>
      <c r="R202"/>
    </row>
    <row r="203" spans="1:18" ht="33.75" x14ac:dyDescent="0.2">
      <c r="A203" s="10" t="s">
        <v>102203</v>
      </c>
      <c r="B203" s="10" t="s">
        <v>108335</v>
      </c>
      <c r="C203" s="11">
        <v>1</v>
      </c>
      <c r="D203" s="11">
        <v>1</v>
      </c>
      <c r="E203" s="11">
        <v>11</v>
      </c>
      <c r="F203" s="12">
        <v>1</v>
      </c>
      <c r="G203" s="7" t="s">
        <v>58</v>
      </c>
      <c r="H203" s="12">
        <v>0</v>
      </c>
      <c r="I203" s="13">
        <v>72000000</v>
      </c>
      <c r="J203" s="13">
        <v>72000000</v>
      </c>
      <c r="K203" s="14">
        <v>0</v>
      </c>
      <c r="L203" s="14">
        <v>0</v>
      </c>
      <c r="M203" s="15"/>
      <c r="N203" s="7" t="s">
        <v>104</v>
      </c>
      <c r="O203" s="10" t="s">
        <v>109530</v>
      </c>
      <c r="P203" s="7">
        <v>3837020</v>
      </c>
      <c r="Q203" s="7" t="s">
        <v>107930</v>
      </c>
      <c r="R203"/>
    </row>
    <row r="204" spans="1:18" ht="33.75" x14ac:dyDescent="0.2">
      <c r="A204" s="10" t="s">
        <v>103341</v>
      </c>
      <c r="B204" s="10" t="s">
        <v>108336</v>
      </c>
      <c r="C204" s="11">
        <v>1</v>
      </c>
      <c r="D204" s="11">
        <v>1</v>
      </c>
      <c r="E204" s="11">
        <v>11</v>
      </c>
      <c r="F204" s="12">
        <v>1</v>
      </c>
      <c r="G204" s="7" t="s">
        <v>58</v>
      </c>
      <c r="H204" s="12">
        <v>0</v>
      </c>
      <c r="I204" s="13">
        <v>10588608</v>
      </c>
      <c r="J204" s="13">
        <v>10588608</v>
      </c>
      <c r="K204" s="14">
        <v>0</v>
      </c>
      <c r="L204" s="14">
        <v>0</v>
      </c>
      <c r="M204" s="15"/>
      <c r="N204" s="7" t="s">
        <v>104</v>
      </c>
      <c r="O204" s="10" t="s">
        <v>109530</v>
      </c>
      <c r="P204" s="7">
        <v>3837020</v>
      </c>
      <c r="Q204" s="7" t="s">
        <v>107930</v>
      </c>
      <c r="R204"/>
    </row>
    <row r="205" spans="1:18" ht="33.75" x14ac:dyDescent="0.2">
      <c r="A205" s="10" t="s">
        <v>102203</v>
      </c>
      <c r="B205" s="10" t="s">
        <v>108337</v>
      </c>
      <c r="C205" s="11">
        <v>1</v>
      </c>
      <c r="D205" s="11">
        <v>1</v>
      </c>
      <c r="E205" s="11">
        <v>6</v>
      </c>
      <c r="F205" s="12">
        <v>1</v>
      </c>
      <c r="G205" s="7" t="s">
        <v>58</v>
      </c>
      <c r="H205" s="12">
        <v>0</v>
      </c>
      <c r="I205" s="13">
        <v>60000000</v>
      </c>
      <c r="J205" s="13">
        <v>60000000</v>
      </c>
      <c r="K205" s="14">
        <v>0</v>
      </c>
      <c r="L205" s="14">
        <v>0</v>
      </c>
      <c r="M205" s="15"/>
      <c r="N205" s="7" t="s">
        <v>104</v>
      </c>
      <c r="O205" s="10" t="s">
        <v>109530</v>
      </c>
      <c r="P205" s="7">
        <v>3837020</v>
      </c>
      <c r="Q205" s="7" t="s">
        <v>107930</v>
      </c>
      <c r="R205"/>
    </row>
    <row r="206" spans="1:18" ht="33.75" x14ac:dyDescent="0.2">
      <c r="A206" s="10" t="s">
        <v>51338</v>
      </c>
      <c r="B206" s="10" t="s">
        <v>108338</v>
      </c>
      <c r="C206" s="11">
        <v>1</v>
      </c>
      <c r="D206" s="11">
        <v>1</v>
      </c>
      <c r="E206" s="11">
        <v>1</v>
      </c>
      <c r="F206" s="12">
        <v>1</v>
      </c>
      <c r="G206" s="7" t="s">
        <v>44</v>
      </c>
      <c r="H206" s="12">
        <v>0</v>
      </c>
      <c r="I206" s="13">
        <v>120000000</v>
      </c>
      <c r="J206" s="13">
        <v>120000000</v>
      </c>
      <c r="K206" s="14">
        <v>0</v>
      </c>
      <c r="L206" s="14">
        <v>0</v>
      </c>
      <c r="M206" s="15"/>
      <c r="N206" s="7" t="s">
        <v>104</v>
      </c>
      <c r="O206" s="10" t="s">
        <v>109530</v>
      </c>
      <c r="P206" s="7">
        <v>3837020</v>
      </c>
      <c r="Q206" s="7" t="s">
        <v>107930</v>
      </c>
      <c r="R206"/>
    </row>
    <row r="207" spans="1:18" ht="33.75" x14ac:dyDescent="0.2">
      <c r="A207" s="10" t="s">
        <v>50406</v>
      </c>
      <c r="B207" s="10" t="s">
        <v>108339</v>
      </c>
      <c r="C207" s="11">
        <v>3</v>
      </c>
      <c r="D207" s="11">
        <v>3</v>
      </c>
      <c r="E207" s="11">
        <v>6</v>
      </c>
      <c r="F207" s="12">
        <v>1</v>
      </c>
      <c r="G207" s="7" t="s">
        <v>58</v>
      </c>
      <c r="H207" s="12">
        <v>0</v>
      </c>
      <c r="I207" s="13">
        <v>35000000</v>
      </c>
      <c r="J207" s="13">
        <v>35000000</v>
      </c>
      <c r="K207" s="14">
        <v>0</v>
      </c>
      <c r="L207" s="14">
        <v>0</v>
      </c>
      <c r="M207" s="15"/>
      <c r="N207" s="7" t="s">
        <v>104</v>
      </c>
      <c r="O207" s="10" t="s">
        <v>109530</v>
      </c>
      <c r="P207" s="7">
        <v>3837020</v>
      </c>
      <c r="Q207" s="7" t="s">
        <v>107930</v>
      </c>
      <c r="R207"/>
    </row>
    <row r="208" spans="1:18" ht="33.75" x14ac:dyDescent="0.2">
      <c r="A208" s="10" t="s">
        <v>104193</v>
      </c>
      <c r="B208" s="10" t="s">
        <v>108340</v>
      </c>
      <c r="C208" s="11">
        <v>1</v>
      </c>
      <c r="D208" s="11">
        <v>1</v>
      </c>
      <c r="E208" s="11">
        <v>5</v>
      </c>
      <c r="F208" s="12">
        <v>1</v>
      </c>
      <c r="G208" s="7" t="s">
        <v>58</v>
      </c>
      <c r="H208" s="12">
        <v>0</v>
      </c>
      <c r="I208" s="13">
        <v>12000000</v>
      </c>
      <c r="J208" s="13">
        <v>12000000</v>
      </c>
      <c r="K208" s="14">
        <v>0</v>
      </c>
      <c r="L208" s="14">
        <v>0</v>
      </c>
      <c r="M208" s="15"/>
      <c r="N208" s="7" t="s">
        <v>104</v>
      </c>
      <c r="O208" s="10" t="s">
        <v>109530</v>
      </c>
      <c r="P208" s="7">
        <v>3837020</v>
      </c>
      <c r="Q208" s="7" t="s">
        <v>107930</v>
      </c>
      <c r="R208"/>
    </row>
    <row r="209" spans="1:18" ht="45" x14ac:dyDescent="0.2">
      <c r="A209" s="10" t="s">
        <v>50406</v>
      </c>
      <c r="B209" s="10" t="s">
        <v>108341</v>
      </c>
      <c r="C209" s="11">
        <v>1</v>
      </c>
      <c r="D209" s="11">
        <v>1</v>
      </c>
      <c r="E209" s="11">
        <v>6</v>
      </c>
      <c r="F209" s="12">
        <v>1</v>
      </c>
      <c r="G209" s="7" t="s">
        <v>120</v>
      </c>
      <c r="H209" s="12">
        <v>0</v>
      </c>
      <c r="I209" s="13">
        <v>35000000</v>
      </c>
      <c r="J209" s="13">
        <v>35000000</v>
      </c>
      <c r="K209" s="14">
        <v>0</v>
      </c>
      <c r="L209" s="14">
        <v>0</v>
      </c>
      <c r="M209" s="15"/>
      <c r="N209" s="7" t="s">
        <v>104</v>
      </c>
      <c r="O209" s="10" t="s">
        <v>109530</v>
      </c>
      <c r="P209" s="7">
        <v>3837020</v>
      </c>
      <c r="Q209" s="7" t="s">
        <v>107930</v>
      </c>
      <c r="R209"/>
    </row>
    <row r="210" spans="1:18" ht="45" x14ac:dyDescent="0.2">
      <c r="A210" s="10" t="s">
        <v>50406</v>
      </c>
      <c r="B210" s="10" t="s">
        <v>108342</v>
      </c>
      <c r="C210" s="11">
        <v>4</v>
      </c>
      <c r="D210" s="11">
        <v>4</v>
      </c>
      <c r="E210" s="11">
        <v>6</v>
      </c>
      <c r="F210" s="12">
        <v>1</v>
      </c>
      <c r="G210" s="7" t="s">
        <v>120</v>
      </c>
      <c r="H210" s="12">
        <v>0</v>
      </c>
      <c r="I210" s="13">
        <v>30000000</v>
      </c>
      <c r="J210" s="13">
        <v>30000000</v>
      </c>
      <c r="K210" s="14">
        <v>0</v>
      </c>
      <c r="L210" s="14">
        <v>0</v>
      </c>
      <c r="M210" s="15"/>
      <c r="N210" s="7" t="s">
        <v>104</v>
      </c>
      <c r="O210" s="10" t="s">
        <v>109530</v>
      </c>
      <c r="P210" s="7">
        <v>3837020</v>
      </c>
      <c r="Q210" s="7" t="s">
        <v>107930</v>
      </c>
      <c r="R210"/>
    </row>
    <row r="211" spans="1:18" ht="45" x14ac:dyDescent="0.2">
      <c r="A211" s="10" t="s">
        <v>104249</v>
      </c>
      <c r="B211" s="10" t="s">
        <v>108343</v>
      </c>
      <c r="C211" s="11">
        <v>1</v>
      </c>
      <c r="D211" s="11">
        <v>1</v>
      </c>
      <c r="E211" s="11">
        <v>6</v>
      </c>
      <c r="F211" s="12">
        <v>1</v>
      </c>
      <c r="G211" s="7" t="s">
        <v>120</v>
      </c>
      <c r="H211" s="12">
        <v>0</v>
      </c>
      <c r="I211" s="13">
        <v>15000000</v>
      </c>
      <c r="J211" s="13">
        <v>15000000</v>
      </c>
      <c r="K211" s="14">
        <v>0</v>
      </c>
      <c r="L211" s="14">
        <v>0</v>
      </c>
      <c r="M211" s="15"/>
      <c r="N211" s="7" t="s">
        <v>104</v>
      </c>
      <c r="O211" s="10" t="s">
        <v>109530</v>
      </c>
      <c r="P211" s="7">
        <v>3837020</v>
      </c>
      <c r="Q211" s="7" t="s">
        <v>107930</v>
      </c>
      <c r="R211"/>
    </row>
    <row r="212" spans="1:18" ht="45" x14ac:dyDescent="0.2">
      <c r="A212" s="10" t="s">
        <v>104249</v>
      </c>
      <c r="B212" s="10" t="s">
        <v>108344</v>
      </c>
      <c r="C212" s="11">
        <v>1</v>
      </c>
      <c r="D212" s="11">
        <v>1</v>
      </c>
      <c r="E212" s="11">
        <v>1</v>
      </c>
      <c r="F212" s="12">
        <v>1</v>
      </c>
      <c r="G212" s="7" t="s">
        <v>120</v>
      </c>
      <c r="H212" s="12">
        <v>0</v>
      </c>
      <c r="I212" s="13">
        <v>65000000</v>
      </c>
      <c r="J212" s="13">
        <v>65000000</v>
      </c>
      <c r="K212" s="14">
        <v>0</v>
      </c>
      <c r="L212" s="14">
        <v>0</v>
      </c>
      <c r="M212" s="15"/>
      <c r="N212" s="7" t="s">
        <v>104</v>
      </c>
      <c r="O212" s="10" t="s">
        <v>109530</v>
      </c>
      <c r="P212" s="7">
        <v>3837020</v>
      </c>
      <c r="Q212" s="7" t="s">
        <v>107930</v>
      </c>
      <c r="R212"/>
    </row>
    <row r="213" spans="1:18" ht="45" x14ac:dyDescent="0.2">
      <c r="A213" s="10" t="s">
        <v>104249</v>
      </c>
      <c r="B213" s="10" t="s">
        <v>108345</v>
      </c>
      <c r="C213" s="11">
        <v>2</v>
      </c>
      <c r="D213" s="11">
        <v>2</v>
      </c>
      <c r="E213" s="11">
        <v>6</v>
      </c>
      <c r="F213" s="12">
        <v>1</v>
      </c>
      <c r="G213" s="7" t="s">
        <v>120</v>
      </c>
      <c r="H213" s="12">
        <v>0</v>
      </c>
      <c r="I213" s="13">
        <v>22000000</v>
      </c>
      <c r="J213" s="13">
        <v>22000000</v>
      </c>
      <c r="K213" s="14">
        <v>0</v>
      </c>
      <c r="L213" s="14">
        <v>0</v>
      </c>
      <c r="M213" s="15"/>
      <c r="N213" s="7" t="s">
        <v>104</v>
      </c>
      <c r="O213" s="10" t="s">
        <v>109530</v>
      </c>
      <c r="P213" s="7">
        <v>3837020</v>
      </c>
      <c r="Q213" s="7" t="s">
        <v>107930</v>
      </c>
      <c r="R213"/>
    </row>
    <row r="214" spans="1:18" ht="33.75" x14ac:dyDescent="0.2">
      <c r="A214" s="10" t="s">
        <v>104249</v>
      </c>
      <c r="B214" s="10" t="s">
        <v>108346</v>
      </c>
      <c r="C214" s="11">
        <v>1</v>
      </c>
      <c r="D214" s="11">
        <v>1</v>
      </c>
      <c r="E214" s="11">
        <v>3</v>
      </c>
      <c r="F214" s="12">
        <v>1</v>
      </c>
      <c r="G214" s="7" t="s">
        <v>120</v>
      </c>
      <c r="H214" s="12">
        <v>0</v>
      </c>
      <c r="I214" s="13">
        <v>15000000</v>
      </c>
      <c r="J214" s="13">
        <v>15000000</v>
      </c>
      <c r="K214" s="14">
        <v>0</v>
      </c>
      <c r="L214" s="14">
        <v>0</v>
      </c>
      <c r="M214" s="15"/>
      <c r="N214" s="7" t="s">
        <v>104</v>
      </c>
      <c r="O214" s="10" t="s">
        <v>109530</v>
      </c>
      <c r="P214" s="7">
        <v>3837020</v>
      </c>
      <c r="Q214" s="7" t="s">
        <v>107930</v>
      </c>
      <c r="R214"/>
    </row>
    <row r="215" spans="1:18" ht="33.75" x14ac:dyDescent="0.2">
      <c r="A215" s="10" t="s">
        <v>51818</v>
      </c>
      <c r="B215" s="10" t="s">
        <v>108347</v>
      </c>
      <c r="C215" s="11">
        <v>4</v>
      </c>
      <c r="D215" s="11">
        <v>4</v>
      </c>
      <c r="E215" s="11">
        <v>6</v>
      </c>
      <c r="F215" s="12">
        <v>1</v>
      </c>
      <c r="G215" s="7" t="s">
        <v>58</v>
      </c>
      <c r="H215" s="12">
        <v>0</v>
      </c>
      <c r="I215" s="13">
        <v>50000000</v>
      </c>
      <c r="J215" s="13">
        <v>50000000</v>
      </c>
      <c r="K215" s="14">
        <v>0</v>
      </c>
      <c r="L215" s="14">
        <v>0</v>
      </c>
      <c r="M215" s="15"/>
      <c r="N215" s="7" t="s">
        <v>104</v>
      </c>
      <c r="O215" s="10" t="s">
        <v>109530</v>
      </c>
      <c r="P215" s="7">
        <v>3837020</v>
      </c>
      <c r="Q215" s="7" t="s">
        <v>107930</v>
      </c>
      <c r="R215"/>
    </row>
    <row r="216" spans="1:18" ht="33.75" x14ac:dyDescent="0.2">
      <c r="A216" s="10" t="s">
        <v>103669</v>
      </c>
      <c r="B216" s="10" t="s">
        <v>108348</v>
      </c>
      <c r="C216" s="11">
        <v>1</v>
      </c>
      <c r="D216" s="11">
        <v>1</v>
      </c>
      <c r="E216" s="11">
        <v>11</v>
      </c>
      <c r="F216" s="12">
        <v>1</v>
      </c>
      <c r="G216" s="7" t="s">
        <v>120</v>
      </c>
      <c r="H216" s="12">
        <v>0</v>
      </c>
      <c r="I216" s="13">
        <v>52800000</v>
      </c>
      <c r="J216" s="13">
        <v>52800000</v>
      </c>
      <c r="K216" s="14">
        <v>0</v>
      </c>
      <c r="L216" s="14">
        <v>0</v>
      </c>
      <c r="M216" s="15"/>
      <c r="N216" s="7" t="s">
        <v>104</v>
      </c>
      <c r="O216" s="10" t="s">
        <v>109530</v>
      </c>
      <c r="P216" s="7">
        <v>3837020</v>
      </c>
      <c r="Q216" s="7" t="s">
        <v>107930</v>
      </c>
      <c r="R216"/>
    </row>
    <row r="217" spans="1:18" ht="33.75" x14ac:dyDescent="0.2">
      <c r="A217" s="10" t="s">
        <v>42899</v>
      </c>
      <c r="B217" s="10" t="s">
        <v>108349</v>
      </c>
      <c r="C217" s="11">
        <v>10</v>
      </c>
      <c r="D217" s="11">
        <v>10</v>
      </c>
      <c r="E217" s="11">
        <v>1</v>
      </c>
      <c r="F217" s="12">
        <v>1</v>
      </c>
      <c r="G217" s="7" t="s">
        <v>58</v>
      </c>
      <c r="H217" s="12">
        <v>0</v>
      </c>
      <c r="I217" s="13">
        <v>4500000</v>
      </c>
      <c r="J217" s="13">
        <v>4500000</v>
      </c>
      <c r="K217" s="14">
        <v>0</v>
      </c>
      <c r="L217" s="14">
        <v>0</v>
      </c>
      <c r="M217" s="15"/>
      <c r="N217" s="7" t="s">
        <v>104</v>
      </c>
      <c r="O217" s="10" t="s">
        <v>109530</v>
      </c>
      <c r="P217" s="7">
        <v>3837020</v>
      </c>
      <c r="Q217" s="7" t="s">
        <v>107930</v>
      </c>
      <c r="R217"/>
    </row>
    <row r="218" spans="1:18" ht="33.75" x14ac:dyDescent="0.2">
      <c r="A218" s="10" t="s">
        <v>103669</v>
      </c>
      <c r="B218" s="10" t="s">
        <v>108350</v>
      </c>
      <c r="C218" s="11">
        <v>1</v>
      </c>
      <c r="D218" s="11">
        <v>1</v>
      </c>
      <c r="E218" s="11">
        <v>13</v>
      </c>
      <c r="F218" s="12">
        <v>1</v>
      </c>
      <c r="G218" s="7" t="s">
        <v>58</v>
      </c>
      <c r="H218" s="12">
        <v>0</v>
      </c>
      <c r="I218" s="13">
        <v>35206983</v>
      </c>
      <c r="J218" s="13">
        <v>25000000</v>
      </c>
      <c r="K218" s="14">
        <v>1</v>
      </c>
      <c r="L218" s="14">
        <v>3</v>
      </c>
      <c r="M218" s="15"/>
      <c r="N218" s="7" t="s">
        <v>104</v>
      </c>
      <c r="O218" s="10" t="s">
        <v>109530</v>
      </c>
      <c r="P218" s="7">
        <v>3837020</v>
      </c>
      <c r="Q218" s="7" t="s">
        <v>107930</v>
      </c>
      <c r="R218"/>
    </row>
    <row r="219" spans="1:18" ht="33.75" x14ac:dyDescent="0.2">
      <c r="A219" s="10" t="s">
        <v>103747</v>
      </c>
      <c r="B219" s="10" t="s">
        <v>108351</v>
      </c>
      <c r="C219" s="11">
        <v>1</v>
      </c>
      <c r="D219" s="11">
        <v>1</v>
      </c>
      <c r="E219" s="11">
        <v>11</v>
      </c>
      <c r="F219" s="12">
        <v>1</v>
      </c>
      <c r="G219" s="7" t="s">
        <v>120</v>
      </c>
      <c r="H219" s="12">
        <v>0</v>
      </c>
      <c r="I219" s="13">
        <v>237992832</v>
      </c>
      <c r="J219" s="13">
        <v>237992832</v>
      </c>
      <c r="K219" s="14">
        <v>0</v>
      </c>
      <c r="L219" s="14">
        <v>0</v>
      </c>
      <c r="M219" s="15"/>
      <c r="N219" s="7" t="s">
        <v>104</v>
      </c>
      <c r="O219" s="10" t="s">
        <v>109530</v>
      </c>
      <c r="P219" s="7">
        <v>3837020</v>
      </c>
      <c r="Q219" s="7" t="s">
        <v>107930</v>
      </c>
      <c r="R219"/>
    </row>
    <row r="220" spans="1:18" ht="33.75" x14ac:dyDescent="0.2">
      <c r="A220" s="10" t="s">
        <v>106464</v>
      </c>
      <c r="B220" s="10" t="s">
        <v>108352</v>
      </c>
      <c r="C220" s="11">
        <v>1</v>
      </c>
      <c r="D220" s="11">
        <v>1</v>
      </c>
      <c r="E220" s="11">
        <v>13</v>
      </c>
      <c r="F220" s="12">
        <v>1</v>
      </c>
      <c r="G220" s="7" t="s">
        <v>120</v>
      </c>
      <c r="H220" s="12">
        <v>0</v>
      </c>
      <c r="I220" s="13">
        <v>329352916</v>
      </c>
      <c r="J220" s="13">
        <v>213149769</v>
      </c>
      <c r="K220" s="14">
        <v>1</v>
      </c>
      <c r="L220" s="14">
        <v>3</v>
      </c>
      <c r="M220" s="15"/>
      <c r="N220" s="7" t="s">
        <v>104</v>
      </c>
      <c r="O220" s="10" t="s">
        <v>109530</v>
      </c>
      <c r="P220" s="7">
        <v>3837020</v>
      </c>
      <c r="Q220" s="7" t="s">
        <v>107930</v>
      </c>
      <c r="R220"/>
    </row>
    <row r="221" spans="1:18" ht="33.75" x14ac:dyDescent="0.2">
      <c r="A221" s="10" t="s">
        <v>51140</v>
      </c>
      <c r="B221" s="10" t="s">
        <v>108353</v>
      </c>
      <c r="C221" s="11">
        <v>2</v>
      </c>
      <c r="D221" s="11">
        <v>2</v>
      </c>
      <c r="E221" s="11">
        <v>4</v>
      </c>
      <c r="F221" s="12">
        <v>1</v>
      </c>
      <c r="G221" s="7" t="s">
        <v>44</v>
      </c>
      <c r="H221" s="12">
        <v>0</v>
      </c>
      <c r="I221" s="13">
        <v>90000000</v>
      </c>
      <c r="J221" s="13">
        <v>90000000</v>
      </c>
      <c r="K221" s="14">
        <v>0</v>
      </c>
      <c r="L221" s="14">
        <v>0</v>
      </c>
      <c r="M221" s="15"/>
      <c r="N221" s="7" t="s">
        <v>104</v>
      </c>
      <c r="O221" s="10" t="s">
        <v>109530</v>
      </c>
      <c r="P221" s="7">
        <v>3837020</v>
      </c>
      <c r="Q221" s="7" t="s">
        <v>107930</v>
      </c>
      <c r="R221"/>
    </row>
    <row r="222" spans="1:18" ht="33.75" x14ac:dyDescent="0.2">
      <c r="A222" s="10" t="s">
        <v>101772</v>
      </c>
      <c r="B222" s="10" t="s">
        <v>108354</v>
      </c>
      <c r="C222" s="11">
        <v>1</v>
      </c>
      <c r="D222" s="11">
        <v>1</v>
      </c>
      <c r="E222" s="11">
        <v>11</v>
      </c>
      <c r="F222" s="12">
        <v>1</v>
      </c>
      <c r="G222" s="7" t="s">
        <v>58</v>
      </c>
      <c r="H222" s="12">
        <v>0</v>
      </c>
      <c r="I222" s="13">
        <v>26000000</v>
      </c>
      <c r="J222" s="13">
        <v>26000000</v>
      </c>
      <c r="K222" s="14">
        <v>0</v>
      </c>
      <c r="L222" s="14">
        <v>0</v>
      </c>
      <c r="M222" s="15"/>
      <c r="N222" s="7" t="s">
        <v>104</v>
      </c>
      <c r="O222" s="10" t="s">
        <v>109530</v>
      </c>
      <c r="P222" s="7">
        <v>3837020</v>
      </c>
      <c r="Q222" s="7" t="s">
        <v>107930</v>
      </c>
      <c r="R222"/>
    </row>
    <row r="223" spans="1:18" ht="33.75" x14ac:dyDescent="0.2">
      <c r="A223" s="10" t="s">
        <v>47094</v>
      </c>
      <c r="B223" s="10" t="s">
        <v>108355</v>
      </c>
      <c r="C223" s="11">
        <v>1</v>
      </c>
      <c r="D223" s="11">
        <v>1</v>
      </c>
      <c r="E223" s="11">
        <v>11</v>
      </c>
      <c r="F223" s="12">
        <v>1</v>
      </c>
      <c r="G223" s="7" t="s">
        <v>58</v>
      </c>
      <c r="H223" s="12">
        <v>0</v>
      </c>
      <c r="I223" s="13">
        <v>29842500</v>
      </c>
      <c r="J223" s="13">
        <v>29842500</v>
      </c>
      <c r="K223" s="14">
        <v>0</v>
      </c>
      <c r="L223" s="14">
        <v>0</v>
      </c>
      <c r="M223" s="15"/>
      <c r="N223" s="7" t="s">
        <v>104</v>
      </c>
      <c r="O223" s="10" t="s">
        <v>109530</v>
      </c>
      <c r="P223" s="7">
        <v>3837020</v>
      </c>
      <c r="Q223" s="7" t="s">
        <v>107930</v>
      </c>
      <c r="R223"/>
    </row>
    <row r="224" spans="1:18" ht="33.75" x14ac:dyDescent="0.2">
      <c r="A224" s="10" t="s">
        <v>104536</v>
      </c>
      <c r="B224" s="10" t="s">
        <v>108356</v>
      </c>
      <c r="C224" s="11">
        <v>2</v>
      </c>
      <c r="D224" s="11">
        <v>2</v>
      </c>
      <c r="E224" s="11">
        <v>10</v>
      </c>
      <c r="F224" s="12">
        <v>1</v>
      </c>
      <c r="G224" s="7" t="s">
        <v>44</v>
      </c>
      <c r="H224" s="12">
        <v>0</v>
      </c>
      <c r="I224" s="13">
        <v>120000000</v>
      </c>
      <c r="J224" s="13">
        <v>120000000</v>
      </c>
      <c r="K224" s="14">
        <v>0</v>
      </c>
      <c r="L224" s="14">
        <v>0</v>
      </c>
      <c r="M224" s="15"/>
      <c r="N224" s="7" t="s">
        <v>104</v>
      </c>
      <c r="O224" s="10" t="s">
        <v>109530</v>
      </c>
      <c r="P224" s="7">
        <v>3837020</v>
      </c>
      <c r="Q224" s="7" t="s">
        <v>107930</v>
      </c>
      <c r="R224"/>
    </row>
    <row r="225" spans="1:18" ht="33.75" x14ac:dyDescent="0.2">
      <c r="A225" s="10" t="s">
        <v>104536</v>
      </c>
      <c r="B225" s="10" t="s">
        <v>108357</v>
      </c>
      <c r="C225" s="11">
        <v>7</v>
      </c>
      <c r="D225" s="11">
        <v>7</v>
      </c>
      <c r="E225" s="11">
        <v>5</v>
      </c>
      <c r="F225" s="12">
        <v>1</v>
      </c>
      <c r="G225" s="7" t="s">
        <v>44</v>
      </c>
      <c r="H225" s="12">
        <v>0</v>
      </c>
      <c r="I225" s="13">
        <v>200000000</v>
      </c>
      <c r="J225" s="13">
        <v>200000000</v>
      </c>
      <c r="K225" s="14">
        <v>0</v>
      </c>
      <c r="L225" s="14">
        <v>0</v>
      </c>
      <c r="M225" s="15"/>
      <c r="N225" s="7" t="s">
        <v>104</v>
      </c>
      <c r="O225" s="10" t="s">
        <v>109530</v>
      </c>
      <c r="P225" s="7">
        <v>3837020</v>
      </c>
      <c r="Q225" s="7" t="s">
        <v>107930</v>
      </c>
      <c r="R225"/>
    </row>
    <row r="226" spans="1:18" ht="33.75" x14ac:dyDescent="0.2">
      <c r="A226" s="10" t="s">
        <v>105975</v>
      </c>
      <c r="B226" s="10" t="s">
        <v>108358</v>
      </c>
      <c r="C226" s="11">
        <v>1</v>
      </c>
      <c r="D226" s="11">
        <v>1</v>
      </c>
      <c r="E226" s="11">
        <v>8</v>
      </c>
      <c r="F226" s="12">
        <v>1</v>
      </c>
      <c r="G226" s="7" t="s">
        <v>17</v>
      </c>
      <c r="H226" s="12">
        <v>0</v>
      </c>
      <c r="I226" s="13">
        <v>2172000000</v>
      </c>
      <c r="J226" s="13">
        <v>2172000000</v>
      </c>
      <c r="K226" s="14">
        <v>0</v>
      </c>
      <c r="L226" s="14">
        <v>0</v>
      </c>
      <c r="M226" s="15"/>
      <c r="N226" s="7" t="s">
        <v>104</v>
      </c>
      <c r="O226" s="10" t="s">
        <v>109530</v>
      </c>
      <c r="P226" s="7">
        <v>3837020</v>
      </c>
      <c r="Q226" s="7" t="s">
        <v>107930</v>
      </c>
      <c r="R226"/>
    </row>
    <row r="227" spans="1:18" ht="33.75" x14ac:dyDescent="0.2">
      <c r="A227" s="10" t="s">
        <v>105975</v>
      </c>
      <c r="B227" s="10" t="s">
        <v>108359</v>
      </c>
      <c r="C227" s="11">
        <v>1</v>
      </c>
      <c r="D227" s="11">
        <v>1</v>
      </c>
      <c r="E227" s="11">
        <v>9</v>
      </c>
      <c r="F227" s="12">
        <v>1</v>
      </c>
      <c r="G227" s="7" t="s">
        <v>17</v>
      </c>
      <c r="H227" s="12">
        <v>0</v>
      </c>
      <c r="I227" s="13">
        <v>1212000000</v>
      </c>
      <c r="J227" s="13">
        <v>1212000000</v>
      </c>
      <c r="K227" s="14">
        <v>0</v>
      </c>
      <c r="L227" s="14">
        <v>0</v>
      </c>
      <c r="M227" s="15"/>
      <c r="N227" s="7" t="s">
        <v>104</v>
      </c>
      <c r="O227" s="10" t="s">
        <v>109530</v>
      </c>
      <c r="P227" s="7">
        <v>3837020</v>
      </c>
      <c r="Q227" s="7" t="s">
        <v>107930</v>
      </c>
      <c r="R227"/>
    </row>
    <row r="228" spans="1:18" ht="33.75" x14ac:dyDescent="0.2">
      <c r="A228" s="10" t="s">
        <v>54402</v>
      </c>
      <c r="B228" s="10" t="s">
        <v>108360</v>
      </c>
      <c r="C228" s="11">
        <v>3</v>
      </c>
      <c r="D228" s="11">
        <v>3</v>
      </c>
      <c r="E228" s="11">
        <v>9</v>
      </c>
      <c r="F228" s="12">
        <v>1</v>
      </c>
      <c r="G228" s="7" t="s">
        <v>58</v>
      </c>
      <c r="H228" s="12">
        <v>0</v>
      </c>
      <c r="I228" s="13">
        <v>75000000</v>
      </c>
      <c r="J228" s="13">
        <v>75000000</v>
      </c>
      <c r="K228" s="14">
        <v>0</v>
      </c>
      <c r="L228" s="14">
        <v>0</v>
      </c>
      <c r="M228" s="15"/>
      <c r="N228" s="7" t="s">
        <v>104</v>
      </c>
      <c r="O228" s="10" t="s">
        <v>109530</v>
      </c>
      <c r="P228" s="7">
        <v>3837020</v>
      </c>
      <c r="Q228" s="7" t="s">
        <v>107930</v>
      </c>
      <c r="R228"/>
    </row>
    <row r="229" spans="1:18" ht="33.75" x14ac:dyDescent="0.2">
      <c r="A229" s="10" t="s">
        <v>105122</v>
      </c>
      <c r="B229" s="10" t="s">
        <v>108361</v>
      </c>
      <c r="C229" s="11">
        <v>3</v>
      </c>
      <c r="D229" s="11">
        <v>3</v>
      </c>
      <c r="E229" s="11">
        <v>2</v>
      </c>
      <c r="F229" s="12">
        <v>1</v>
      </c>
      <c r="G229" s="7" t="s">
        <v>58</v>
      </c>
      <c r="H229" s="12">
        <v>0</v>
      </c>
      <c r="I229" s="13">
        <v>15000000</v>
      </c>
      <c r="J229" s="13">
        <v>15000000</v>
      </c>
      <c r="K229" s="14">
        <v>0</v>
      </c>
      <c r="L229" s="14">
        <v>0</v>
      </c>
      <c r="M229" s="15"/>
      <c r="N229" s="7" t="s">
        <v>104</v>
      </c>
      <c r="O229" s="10" t="s">
        <v>109530</v>
      </c>
      <c r="P229" s="7">
        <v>3837020</v>
      </c>
      <c r="Q229" s="7" t="s">
        <v>107930</v>
      </c>
      <c r="R229"/>
    </row>
    <row r="230" spans="1:18" ht="33.75" x14ac:dyDescent="0.2">
      <c r="A230" s="10" t="s">
        <v>103583</v>
      </c>
      <c r="B230" s="10" t="s">
        <v>108362</v>
      </c>
      <c r="C230" s="11">
        <v>1</v>
      </c>
      <c r="D230" s="11">
        <v>1</v>
      </c>
      <c r="E230" s="11">
        <v>1</v>
      </c>
      <c r="F230" s="12">
        <v>1</v>
      </c>
      <c r="G230" s="7" t="s">
        <v>120</v>
      </c>
      <c r="H230" s="12">
        <v>0</v>
      </c>
      <c r="I230" s="13">
        <v>4000000</v>
      </c>
      <c r="J230" s="13">
        <v>4000000</v>
      </c>
      <c r="K230" s="14">
        <v>0</v>
      </c>
      <c r="L230" s="14">
        <v>0</v>
      </c>
      <c r="M230" s="15"/>
      <c r="N230" s="7" t="s">
        <v>104</v>
      </c>
      <c r="O230" s="10" t="s">
        <v>109530</v>
      </c>
      <c r="P230" s="7">
        <v>3837020</v>
      </c>
      <c r="Q230" s="7" t="s">
        <v>107930</v>
      </c>
      <c r="R230"/>
    </row>
    <row r="231" spans="1:18" ht="33.75" x14ac:dyDescent="0.2">
      <c r="A231" s="10" t="s">
        <v>101336</v>
      </c>
      <c r="B231" s="10" t="s">
        <v>108363</v>
      </c>
      <c r="C231" s="11">
        <v>9</v>
      </c>
      <c r="D231" s="11">
        <v>9</v>
      </c>
      <c r="E231" s="11">
        <v>2</v>
      </c>
      <c r="F231" s="12">
        <v>1</v>
      </c>
      <c r="G231" s="7" t="s">
        <v>58</v>
      </c>
      <c r="H231" s="12">
        <v>0</v>
      </c>
      <c r="I231" s="13">
        <v>15840000</v>
      </c>
      <c r="J231" s="13">
        <v>15840000</v>
      </c>
      <c r="K231" s="14">
        <v>0</v>
      </c>
      <c r="L231" s="14">
        <v>0</v>
      </c>
      <c r="M231" s="15"/>
      <c r="N231" s="7" t="s">
        <v>104</v>
      </c>
      <c r="O231" s="10" t="s">
        <v>109530</v>
      </c>
      <c r="P231" s="7">
        <v>3837020</v>
      </c>
      <c r="Q231" s="7" t="s">
        <v>107930</v>
      </c>
      <c r="R231"/>
    </row>
    <row r="232" spans="1:18" ht="33.75" x14ac:dyDescent="0.2">
      <c r="A232" s="10" t="s">
        <v>101322</v>
      </c>
      <c r="B232" s="10" t="s">
        <v>108364</v>
      </c>
      <c r="C232" s="11">
        <v>1</v>
      </c>
      <c r="D232" s="11">
        <v>1</v>
      </c>
      <c r="E232" s="11">
        <v>13</v>
      </c>
      <c r="F232" s="12">
        <v>1</v>
      </c>
      <c r="G232" s="7" t="s">
        <v>44</v>
      </c>
      <c r="H232" s="12">
        <v>0</v>
      </c>
      <c r="I232" s="13">
        <v>179473460</v>
      </c>
      <c r="J232" s="13">
        <v>81376633</v>
      </c>
      <c r="K232" s="14">
        <v>1</v>
      </c>
      <c r="L232" s="14">
        <v>3</v>
      </c>
      <c r="M232" s="15"/>
      <c r="N232" s="7" t="s">
        <v>104</v>
      </c>
      <c r="O232" s="10" t="s">
        <v>109530</v>
      </c>
      <c r="P232" s="7">
        <v>3837020</v>
      </c>
      <c r="Q232" s="7" t="s">
        <v>107930</v>
      </c>
      <c r="R232"/>
    </row>
    <row r="233" spans="1:18" ht="33.75" x14ac:dyDescent="0.2">
      <c r="A233" s="10" t="s">
        <v>42899</v>
      </c>
      <c r="B233" s="10" t="s">
        <v>108365</v>
      </c>
      <c r="C233" s="11">
        <v>2</v>
      </c>
      <c r="D233" s="11">
        <v>2</v>
      </c>
      <c r="E233" s="11">
        <v>1</v>
      </c>
      <c r="F233" s="12">
        <v>1</v>
      </c>
      <c r="G233" s="7" t="s">
        <v>58</v>
      </c>
      <c r="H233" s="12">
        <v>0</v>
      </c>
      <c r="I233" s="13">
        <v>7000000</v>
      </c>
      <c r="J233" s="13">
        <v>7000000</v>
      </c>
      <c r="K233" s="14">
        <v>0</v>
      </c>
      <c r="L233" s="14">
        <v>0</v>
      </c>
      <c r="M233" s="15"/>
      <c r="N233" s="7" t="s">
        <v>104</v>
      </c>
      <c r="O233" s="10" t="s">
        <v>109530</v>
      </c>
      <c r="P233" s="7">
        <v>3837020</v>
      </c>
      <c r="Q233" s="7" t="s">
        <v>107930</v>
      </c>
      <c r="R233"/>
    </row>
    <row r="234" spans="1:18" ht="33.75" x14ac:dyDescent="0.2">
      <c r="A234" s="10" t="s">
        <v>42899</v>
      </c>
      <c r="B234" s="10" t="s">
        <v>108366</v>
      </c>
      <c r="C234" s="11">
        <v>3</v>
      </c>
      <c r="D234" s="11">
        <v>3</v>
      </c>
      <c r="E234" s="11">
        <v>9</v>
      </c>
      <c r="F234" s="12">
        <v>1</v>
      </c>
      <c r="G234" s="7" t="s">
        <v>58</v>
      </c>
      <c r="H234" s="12">
        <v>0</v>
      </c>
      <c r="I234" s="13">
        <v>51600000</v>
      </c>
      <c r="J234" s="13">
        <v>51600000</v>
      </c>
      <c r="K234" s="14">
        <v>0</v>
      </c>
      <c r="L234" s="14">
        <v>0</v>
      </c>
      <c r="M234" s="15"/>
      <c r="N234" s="7" t="s">
        <v>104</v>
      </c>
      <c r="O234" s="10" t="s">
        <v>109530</v>
      </c>
      <c r="P234" s="7">
        <v>3837020</v>
      </c>
      <c r="Q234" s="7" t="s">
        <v>107930</v>
      </c>
      <c r="R234"/>
    </row>
    <row r="235" spans="1:18" ht="33.75" x14ac:dyDescent="0.2">
      <c r="A235" s="10" t="s">
        <v>102157</v>
      </c>
      <c r="B235" s="10" t="s">
        <v>108367</v>
      </c>
      <c r="C235" s="11">
        <v>3</v>
      </c>
      <c r="D235" s="11">
        <v>3</v>
      </c>
      <c r="E235" s="11">
        <v>9</v>
      </c>
      <c r="F235" s="12">
        <v>1</v>
      </c>
      <c r="G235" s="7" t="s">
        <v>44</v>
      </c>
      <c r="H235" s="12">
        <v>0</v>
      </c>
      <c r="I235" s="13">
        <v>88800000</v>
      </c>
      <c r="J235" s="13">
        <v>88800000</v>
      </c>
      <c r="K235" s="14">
        <v>0</v>
      </c>
      <c r="L235" s="14">
        <v>0</v>
      </c>
      <c r="M235" s="15"/>
      <c r="N235" s="7" t="s">
        <v>104</v>
      </c>
      <c r="O235" s="10" t="s">
        <v>109530</v>
      </c>
      <c r="P235" s="7">
        <v>3837020</v>
      </c>
      <c r="Q235" s="7" t="s">
        <v>107930</v>
      </c>
      <c r="R235"/>
    </row>
    <row r="236" spans="1:18" ht="33.75" x14ac:dyDescent="0.2">
      <c r="A236" s="10" t="s">
        <v>101326</v>
      </c>
      <c r="B236" s="10" t="s">
        <v>108368</v>
      </c>
      <c r="C236" s="11">
        <v>3</v>
      </c>
      <c r="D236" s="11">
        <v>3</v>
      </c>
      <c r="E236" s="11">
        <v>9</v>
      </c>
      <c r="F236" s="12">
        <v>1</v>
      </c>
      <c r="G236" s="7" t="s">
        <v>44</v>
      </c>
      <c r="H236" s="12">
        <v>0</v>
      </c>
      <c r="I236" s="13">
        <v>84000000</v>
      </c>
      <c r="J236" s="13">
        <v>84000000</v>
      </c>
      <c r="K236" s="14">
        <v>0</v>
      </c>
      <c r="L236" s="14">
        <v>0</v>
      </c>
      <c r="M236" s="15"/>
      <c r="N236" s="7" t="s">
        <v>104</v>
      </c>
      <c r="O236" s="10" t="s">
        <v>109530</v>
      </c>
      <c r="P236" s="7">
        <v>3837020</v>
      </c>
      <c r="Q236" s="7" t="s">
        <v>107930</v>
      </c>
      <c r="R236"/>
    </row>
    <row r="237" spans="1:18" ht="33.75" x14ac:dyDescent="0.2">
      <c r="A237" s="10" t="s">
        <v>101308</v>
      </c>
      <c r="B237" s="10" t="s">
        <v>108369</v>
      </c>
      <c r="C237" s="11">
        <v>1</v>
      </c>
      <c r="D237" s="11">
        <v>1</v>
      </c>
      <c r="E237" s="11">
        <v>9</v>
      </c>
      <c r="F237" s="12">
        <v>1</v>
      </c>
      <c r="G237" s="7" t="s">
        <v>44</v>
      </c>
      <c r="H237" s="12">
        <v>0</v>
      </c>
      <c r="I237" s="13">
        <v>153468000</v>
      </c>
      <c r="J237" s="13">
        <v>153468000</v>
      </c>
      <c r="K237" s="14">
        <v>0</v>
      </c>
      <c r="L237" s="14">
        <v>0</v>
      </c>
      <c r="M237" s="15"/>
      <c r="N237" s="7" t="s">
        <v>104</v>
      </c>
      <c r="O237" s="10" t="s">
        <v>109530</v>
      </c>
      <c r="P237" s="7">
        <v>3837020</v>
      </c>
      <c r="Q237" s="7" t="s">
        <v>107930</v>
      </c>
      <c r="R237"/>
    </row>
    <row r="238" spans="1:18" ht="33.75" x14ac:dyDescent="0.2">
      <c r="A238" s="10" t="s">
        <v>54402</v>
      </c>
      <c r="B238" s="10" t="s">
        <v>108370</v>
      </c>
      <c r="C238" s="11">
        <v>1</v>
      </c>
      <c r="D238" s="11">
        <v>1</v>
      </c>
      <c r="E238" s="11">
        <v>13</v>
      </c>
      <c r="F238" s="12">
        <v>1</v>
      </c>
      <c r="G238" s="7" t="s">
        <v>120</v>
      </c>
      <c r="H238" s="12">
        <v>0</v>
      </c>
      <c r="I238" s="13">
        <v>483920284</v>
      </c>
      <c r="J238" s="13">
        <v>313182283</v>
      </c>
      <c r="K238" s="14">
        <v>1</v>
      </c>
      <c r="L238" s="14">
        <v>3</v>
      </c>
      <c r="M238" s="15"/>
      <c r="N238" s="7" t="s">
        <v>104</v>
      </c>
      <c r="O238" s="10" t="s">
        <v>109530</v>
      </c>
      <c r="P238" s="7">
        <v>3837020</v>
      </c>
      <c r="Q238" s="7" t="s">
        <v>107930</v>
      </c>
      <c r="R238"/>
    </row>
    <row r="239" spans="1:18" ht="33.75" x14ac:dyDescent="0.2">
      <c r="A239" s="10" t="s">
        <v>104536</v>
      </c>
      <c r="B239" s="10" t="s">
        <v>108371</v>
      </c>
      <c r="C239" s="11">
        <v>2</v>
      </c>
      <c r="D239" s="11">
        <v>2</v>
      </c>
      <c r="E239" s="11">
        <v>10</v>
      </c>
      <c r="F239" s="12">
        <v>1</v>
      </c>
      <c r="G239" s="7" t="s">
        <v>58</v>
      </c>
      <c r="H239" s="12">
        <v>0</v>
      </c>
      <c r="I239" s="13">
        <v>75000000</v>
      </c>
      <c r="J239" s="13">
        <v>75000000</v>
      </c>
      <c r="K239" s="14">
        <v>0</v>
      </c>
      <c r="L239" s="14">
        <v>0</v>
      </c>
      <c r="M239" s="15"/>
      <c r="N239" s="7" t="s">
        <v>104</v>
      </c>
      <c r="O239" s="10" t="s">
        <v>109530</v>
      </c>
      <c r="P239" s="7">
        <v>3837020</v>
      </c>
      <c r="Q239" s="7" t="s">
        <v>107930</v>
      </c>
      <c r="R239"/>
    </row>
    <row r="240" spans="1:18" ht="33.75" x14ac:dyDescent="0.2">
      <c r="A240" s="10" t="s">
        <v>103361</v>
      </c>
      <c r="B240" s="10" t="s">
        <v>108372</v>
      </c>
      <c r="C240" s="11">
        <v>1</v>
      </c>
      <c r="D240" s="11">
        <v>1</v>
      </c>
      <c r="E240" s="11">
        <v>14</v>
      </c>
      <c r="F240" s="12">
        <v>1</v>
      </c>
      <c r="G240" s="7" t="s">
        <v>120</v>
      </c>
      <c r="H240" s="12">
        <v>0</v>
      </c>
      <c r="I240" s="13">
        <v>306421990</v>
      </c>
      <c r="J240" s="13">
        <v>238741990</v>
      </c>
      <c r="K240" s="14">
        <v>1</v>
      </c>
      <c r="L240" s="14">
        <v>3</v>
      </c>
      <c r="M240" s="15"/>
      <c r="N240" s="7" t="s">
        <v>104</v>
      </c>
      <c r="O240" s="10" t="s">
        <v>109530</v>
      </c>
      <c r="P240" s="7">
        <v>3837020</v>
      </c>
      <c r="Q240" s="7" t="s">
        <v>107930</v>
      </c>
      <c r="R240"/>
    </row>
    <row r="241" spans="1:18" ht="33.75" x14ac:dyDescent="0.2">
      <c r="A241" s="10" t="s">
        <v>105486</v>
      </c>
      <c r="B241" s="10" t="s">
        <v>108373</v>
      </c>
      <c r="C241" s="11">
        <v>2</v>
      </c>
      <c r="D241" s="11">
        <v>2</v>
      </c>
      <c r="E241" s="11">
        <v>11</v>
      </c>
      <c r="F241" s="12">
        <v>1</v>
      </c>
      <c r="G241" s="7" t="s">
        <v>58</v>
      </c>
      <c r="H241" s="12">
        <v>0</v>
      </c>
      <c r="I241" s="13">
        <v>10000000</v>
      </c>
      <c r="J241" s="13">
        <v>10000000</v>
      </c>
      <c r="K241" s="14">
        <v>0</v>
      </c>
      <c r="L241" s="14">
        <v>0</v>
      </c>
      <c r="M241" s="15"/>
      <c r="N241" s="7" t="s">
        <v>104</v>
      </c>
      <c r="O241" s="10" t="s">
        <v>109530</v>
      </c>
      <c r="P241" s="7">
        <v>3837020</v>
      </c>
      <c r="Q241" s="7" t="s">
        <v>107930</v>
      </c>
      <c r="R241"/>
    </row>
    <row r="242" spans="1:18" ht="33.75" x14ac:dyDescent="0.2">
      <c r="A242" s="10" t="s">
        <v>20732</v>
      </c>
      <c r="B242" s="10" t="s">
        <v>108374</v>
      </c>
      <c r="C242" s="11">
        <v>2</v>
      </c>
      <c r="D242" s="11">
        <v>2</v>
      </c>
      <c r="E242" s="11">
        <v>11</v>
      </c>
      <c r="F242" s="12">
        <v>1</v>
      </c>
      <c r="G242" s="7" t="s">
        <v>58</v>
      </c>
      <c r="H242" s="12">
        <v>0</v>
      </c>
      <c r="I242" s="13">
        <v>50400000</v>
      </c>
      <c r="J242" s="13">
        <v>50400000</v>
      </c>
      <c r="K242" s="14">
        <v>0</v>
      </c>
      <c r="L242" s="14">
        <v>0</v>
      </c>
      <c r="M242" s="15"/>
      <c r="N242" s="7" t="s">
        <v>104</v>
      </c>
      <c r="O242" s="10" t="s">
        <v>109530</v>
      </c>
      <c r="P242" s="7">
        <v>3837020</v>
      </c>
      <c r="Q242" s="7" t="s">
        <v>107930</v>
      </c>
      <c r="R242"/>
    </row>
    <row r="243" spans="1:18" ht="33.75" x14ac:dyDescent="0.2">
      <c r="A243" s="10" t="s">
        <v>103669</v>
      </c>
      <c r="B243" s="10" t="s">
        <v>108375</v>
      </c>
      <c r="C243" s="11">
        <v>3</v>
      </c>
      <c r="D243" s="11">
        <v>3</v>
      </c>
      <c r="E243" s="11">
        <v>10</v>
      </c>
      <c r="F243" s="12">
        <v>1</v>
      </c>
      <c r="G243" s="7" t="s">
        <v>44</v>
      </c>
      <c r="H243" s="12">
        <v>0</v>
      </c>
      <c r="I243" s="13">
        <v>240000000</v>
      </c>
      <c r="J243" s="13">
        <v>240000000</v>
      </c>
      <c r="K243" s="14">
        <v>0</v>
      </c>
      <c r="L243" s="14">
        <v>0</v>
      </c>
      <c r="M243" s="15"/>
      <c r="N243" s="7" t="s">
        <v>104</v>
      </c>
      <c r="O243" s="10" t="s">
        <v>109530</v>
      </c>
      <c r="P243" s="7">
        <v>3837020</v>
      </c>
      <c r="Q243" s="7" t="s">
        <v>107930</v>
      </c>
      <c r="R243"/>
    </row>
    <row r="244" spans="1:18" ht="33.75" x14ac:dyDescent="0.2">
      <c r="A244" s="10" t="s">
        <v>54402</v>
      </c>
      <c r="B244" s="10" t="s">
        <v>108376</v>
      </c>
      <c r="C244" s="11">
        <v>3</v>
      </c>
      <c r="D244" s="11">
        <v>3</v>
      </c>
      <c r="E244" s="11">
        <v>9</v>
      </c>
      <c r="F244" s="12">
        <v>1</v>
      </c>
      <c r="G244" s="7" t="s">
        <v>58</v>
      </c>
      <c r="H244" s="12">
        <v>0</v>
      </c>
      <c r="I244" s="13">
        <v>20000000</v>
      </c>
      <c r="J244" s="13">
        <v>20000000</v>
      </c>
      <c r="K244" s="14">
        <v>0</v>
      </c>
      <c r="L244" s="14">
        <v>0</v>
      </c>
      <c r="M244" s="15"/>
      <c r="N244" s="7" t="s">
        <v>104</v>
      </c>
      <c r="O244" s="10" t="s">
        <v>109530</v>
      </c>
      <c r="P244" s="7">
        <v>3837020</v>
      </c>
      <c r="Q244" s="7" t="s">
        <v>107930</v>
      </c>
      <c r="R244"/>
    </row>
    <row r="245" spans="1:18" ht="33.75" x14ac:dyDescent="0.2">
      <c r="A245" s="10" t="s">
        <v>45741</v>
      </c>
      <c r="B245" s="10" t="s">
        <v>108377</v>
      </c>
      <c r="C245" s="11">
        <v>4</v>
      </c>
      <c r="D245" s="11">
        <v>4</v>
      </c>
      <c r="E245" s="11">
        <v>2</v>
      </c>
      <c r="F245" s="12">
        <v>1</v>
      </c>
      <c r="G245" s="7" t="s">
        <v>58</v>
      </c>
      <c r="H245" s="12">
        <v>0</v>
      </c>
      <c r="I245" s="13">
        <v>8448000</v>
      </c>
      <c r="J245" s="13">
        <v>8448000</v>
      </c>
      <c r="K245" s="14">
        <v>0</v>
      </c>
      <c r="L245" s="14">
        <v>0</v>
      </c>
      <c r="M245" s="15"/>
      <c r="N245" s="7" t="s">
        <v>104</v>
      </c>
      <c r="O245" s="10" t="s">
        <v>109530</v>
      </c>
      <c r="P245" s="7">
        <v>3837020</v>
      </c>
      <c r="Q245" s="7" t="s">
        <v>107930</v>
      </c>
      <c r="R245"/>
    </row>
    <row r="246" spans="1:18" ht="33.75" x14ac:dyDescent="0.2">
      <c r="A246" s="10" t="s">
        <v>103719</v>
      </c>
      <c r="B246" s="10" t="s">
        <v>108378</v>
      </c>
      <c r="C246" s="11">
        <v>7</v>
      </c>
      <c r="D246" s="11">
        <v>7</v>
      </c>
      <c r="E246" s="11">
        <v>5</v>
      </c>
      <c r="F246" s="12">
        <v>1</v>
      </c>
      <c r="G246" s="7" t="s">
        <v>120</v>
      </c>
      <c r="H246" s="12">
        <v>0</v>
      </c>
      <c r="I246" s="13">
        <v>36960000</v>
      </c>
      <c r="J246" s="13">
        <v>36960000</v>
      </c>
      <c r="K246" s="14">
        <v>0</v>
      </c>
      <c r="L246" s="14">
        <v>0</v>
      </c>
      <c r="M246" s="15"/>
      <c r="N246" s="7" t="s">
        <v>104</v>
      </c>
      <c r="O246" s="10" t="s">
        <v>109530</v>
      </c>
      <c r="P246" s="7">
        <v>3837020</v>
      </c>
      <c r="Q246" s="7" t="s">
        <v>107930</v>
      </c>
      <c r="R246"/>
    </row>
    <row r="247" spans="1:18" ht="33.75" x14ac:dyDescent="0.2">
      <c r="A247" s="10" t="s">
        <v>95632</v>
      </c>
      <c r="B247" s="10" t="s">
        <v>108379</v>
      </c>
      <c r="C247" s="11">
        <v>4</v>
      </c>
      <c r="D247" s="11">
        <v>4</v>
      </c>
      <c r="E247" s="11">
        <v>3</v>
      </c>
      <c r="F247" s="12">
        <v>1</v>
      </c>
      <c r="G247" s="7" t="s">
        <v>51</v>
      </c>
      <c r="H247" s="12">
        <v>0</v>
      </c>
      <c r="I247" s="13">
        <v>137280000</v>
      </c>
      <c r="J247" s="13">
        <v>137280000</v>
      </c>
      <c r="K247" s="14">
        <v>0</v>
      </c>
      <c r="L247" s="14">
        <v>0</v>
      </c>
      <c r="M247" s="15"/>
      <c r="N247" s="7" t="s">
        <v>104</v>
      </c>
      <c r="O247" s="10" t="s">
        <v>109530</v>
      </c>
      <c r="P247" s="7">
        <v>3837020</v>
      </c>
      <c r="Q247" s="7" t="s">
        <v>107930</v>
      </c>
      <c r="R247"/>
    </row>
    <row r="248" spans="1:18" ht="33.75" x14ac:dyDescent="0.2">
      <c r="A248" s="10" t="s">
        <v>105182</v>
      </c>
      <c r="B248" s="10" t="s">
        <v>108380</v>
      </c>
      <c r="C248" s="11">
        <v>1</v>
      </c>
      <c r="D248" s="11">
        <v>1</v>
      </c>
      <c r="E248" s="11">
        <v>4</v>
      </c>
      <c r="F248" s="12">
        <v>1</v>
      </c>
      <c r="G248" s="7" t="s">
        <v>120</v>
      </c>
      <c r="H248" s="12">
        <v>0</v>
      </c>
      <c r="I248" s="13">
        <v>11000000</v>
      </c>
      <c r="J248" s="13">
        <v>11000000</v>
      </c>
      <c r="K248" s="14">
        <v>0</v>
      </c>
      <c r="L248" s="14">
        <v>0</v>
      </c>
      <c r="M248" s="15"/>
      <c r="N248" s="7" t="s">
        <v>104</v>
      </c>
      <c r="O248" s="10" t="s">
        <v>109530</v>
      </c>
      <c r="P248" s="7">
        <v>3837020</v>
      </c>
      <c r="Q248" s="7" t="s">
        <v>107930</v>
      </c>
      <c r="R248"/>
    </row>
    <row r="249" spans="1:18" ht="33.75" x14ac:dyDescent="0.2">
      <c r="A249" s="10" t="s">
        <v>105182</v>
      </c>
      <c r="B249" s="10" t="s">
        <v>108381</v>
      </c>
      <c r="C249" s="11">
        <v>5</v>
      </c>
      <c r="D249" s="11">
        <v>5</v>
      </c>
      <c r="E249" s="11">
        <v>1</v>
      </c>
      <c r="F249" s="12">
        <v>1</v>
      </c>
      <c r="G249" s="7" t="s">
        <v>58</v>
      </c>
      <c r="H249" s="12">
        <v>0</v>
      </c>
      <c r="I249" s="13">
        <v>17000000</v>
      </c>
      <c r="J249" s="13">
        <v>17000000</v>
      </c>
      <c r="K249" s="14">
        <v>0</v>
      </c>
      <c r="L249" s="14">
        <v>0</v>
      </c>
      <c r="M249" s="15"/>
      <c r="N249" s="7" t="s">
        <v>104</v>
      </c>
      <c r="O249" s="10" t="s">
        <v>109530</v>
      </c>
      <c r="P249" s="7">
        <v>3837020</v>
      </c>
      <c r="Q249" s="7" t="s">
        <v>107930</v>
      </c>
      <c r="R249"/>
    </row>
    <row r="250" spans="1:18" ht="33.75" x14ac:dyDescent="0.2">
      <c r="A250" s="10" t="s">
        <v>105182</v>
      </c>
      <c r="B250" s="10" t="s">
        <v>108382</v>
      </c>
      <c r="C250" s="11">
        <v>7</v>
      </c>
      <c r="D250" s="11">
        <v>7</v>
      </c>
      <c r="E250" s="11">
        <v>1</v>
      </c>
      <c r="F250" s="12">
        <v>1</v>
      </c>
      <c r="G250" s="7" t="s">
        <v>58</v>
      </c>
      <c r="H250" s="12">
        <v>0</v>
      </c>
      <c r="I250" s="13">
        <v>12000000</v>
      </c>
      <c r="J250" s="13">
        <v>12000000</v>
      </c>
      <c r="K250" s="14">
        <v>0</v>
      </c>
      <c r="L250" s="14">
        <v>0</v>
      </c>
      <c r="M250" s="15"/>
      <c r="N250" s="7" t="s">
        <v>104</v>
      </c>
      <c r="O250" s="10" t="s">
        <v>109530</v>
      </c>
      <c r="P250" s="7">
        <v>3837020</v>
      </c>
      <c r="Q250" s="7" t="s">
        <v>107930</v>
      </c>
      <c r="R250"/>
    </row>
    <row r="251" spans="1:18" ht="33.75" x14ac:dyDescent="0.2">
      <c r="A251" s="10" t="s">
        <v>103669</v>
      </c>
      <c r="B251" s="10" t="s">
        <v>108383</v>
      </c>
      <c r="C251" s="11">
        <v>2</v>
      </c>
      <c r="D251" s="11">
        <v>2</v>
      </c>
      <c r="E251" s="11">
        <v>10</v>
      </c>
      <c r="F251" s="12">
        <v>1</v>
      </c>
      <c r="G251" s="7" t="s">
        <v>58</v>
      </c>
      <c r="H251" s="12">
        <v>0</v>
      </c>
      <c r="I251" s="13">
        <v>10000000</v>
      </c>
      <c r="J251" s="13">
        <v>10000000</v>
      </c>
      <c r="K251" s="14">
        <v>0</v>
      </c>
      <c r="L251" s="14">
        <v>0</v>
      </c>
      <c r="M251" s="15"/>
      <c r="N251" s="7" t="s">
        <v>104</v>
      </c>
      <c r="O251" s="10" t="s">
        <v>109530</v>
      </c>
      <c r="P251" s="7">
        <v>3837020</v>
      </c>
      <c r="Q251" s="7" t="s">
        <v>107930</v>
      </c>
      <c r="R251"/>
    </row>
    <row r="252" spans="1:18" ht="33.75" x14ac:dyDescent="0.2">
      <c r="A252" s="10" t="s">
        <v>105182</v>
      </c>
      <c r="B252" s="10" t="s">
        <v>108384</v>
      </c>
      <c r="C252" s="11">
        <v>1</v>
      </c>
      <c r="D252" s="11">
        <v>1</v>
      </c>
      <c r="E252" s="11">
        <v>1</v>
      </c>
      <c r="F252" s="12">
        <v>1</v>
      </c>
      <c r="G252" s="7" t="s">
        <v>120</v>
      </c>
      <c r="H252" s="12">
        <v>0</v>
      </c>
      <c r="I252" s="13">
        <v>7000000</v>
      </c>
      <c r="J252" s="13">
        <v>7000000</v>
      </c>
      <c r="K252" s="14">
        <v>0</v>
      </c>
      <c r="L252" s="14">
        <v>0</v>
      </c>
      <c r="M252" s="15"/>
      <c r="N252" s="7" t="s">
        <v>104</v>
      </c>
      <c r="O252" s="10" t="s">
        <v>109530</v>
      </c>
      <c r="P252" s="7">
        <v>3837020</v>
      </c>
      <c r="Q252" s="7" t="s">
        <v>107930</v>
      </c>
      <c r="R252"/>
    </row>
    <row r="253" spans="1:18" ht="33.75" x14ac:dyDescent="0.2">
      <c r="A253" s="10" t="s">
        <v>105182</v>
      </c>
      <c r="B253" s="10" t="s">
        <v>108385</v>
      </c>
      <c r="C253" s="11">
        <v>5</v>
      </c>
      <c r="D253" s="11">
        <v>5</v>
      </c>
      <c r="E253" s="11">
        <v>3</v>
      </c>
      <c r="F253" s="12">
        <v>1</v>
      </c>
      <c r="G253" s="7" t="s">
        <v>58</v>
      </c>
      <c r="H253" s="12">
        <v>0</v>
      </c>
      <c r="I253" s="13">
        <v>6000000</v>
      </c>
      <c r="J253" s="13">
        <v>6000000</v>
      </c>
      <c r="K253" s="14">
        <v>0</v>
      </c>
      <c r="L253" s="14">
        <v>0</v>
      </c>
      <c r="M253" s="15"/>
      <c r="N253" s="7" t="s">
        <v>104</v>
      </c>
      <c r="O253" s="10" t="s">
        <v>109530</v>
      </c>
      <c r="P253" s="7">
        <v>3837020</v>
      </c>
      <c r="Q253" s="7" t="s">
        <v>107930</v>
      </c>
      <c r="R253"/>
    </row>
    <row r="254" spans="1:18" ht="33.75" x14ac:dyDescent="0.2">
      <c r="A254" s="10" t="s">
        <v>105182</v>
      </c>
      <c r="B254" s="10" t="s">
        <v>108386</v>
      </c>
      <c r="C254" s="11">
        <v>1</v>
      </c>
      <c r="D254" s="11">
        <v>1</v>
      </c>
      <c r="E254" s="11">
        <v>1</v>
      </c>
      <c r="F254" s="12">
        <v>1</v>
      </c>
      <c r="G254" s="7" t="s">
        <v>120</v>
      </c>
      <c r="H254" s="12">
        <v>0</v>
      </c>
      <c r="I254" s="13">
        <v>19000000</v>
      </c>
      <c r="J254" s="13">
        <v>19000000</v>
      </c>
      <c r="K254" s="14">
        <v>0</v>
      </c>
      <c r="L254" s="14">
        <v>0</v>
      </c>
      <c r="M254" s="15"/>
      <c r="N254" s="7" t="s">
        <v>104</v>
      </c>
      <c r="O254" s="10" t="s">
        <v>109530</v>
      </c>
      <c r="P254" s="7">
        <v>3837020</v>
      </c>
      <c r="Q254" s="7" t="s">
        <v>107930</v>
      </c>
      <c r="R254"/>
    </row>
    <row r="255" spans="1:18" ht="33.75" x14ac:dyDescent="0.2">
      <c r="A255" s="10" t="s">
        <v>41225</v>
      </c>
      <c r="B255" s="10" t="s">
        <v>108387</v>
      </c>
      <c r="C255" s="11">
        <v>5</v>
      </c>
      <c r="D255" s="11">
        <v>5</v>
      </c>
      <c r="E255" s="11">
        <v>2</v>
      </c>
      <c r="F255" s="12">
        <v>1</v>
      </c>
      <c r="G255" s="7" t="s">
        <v>58</v>
      </c>
      <c r="H255" s="12">
        <v>0</v>
      </c>
      <c r="I255" s="13">
        <v>10000000</v>
      </c>
      <c r="J255" s="13">
        <v>10000000</v>
      </c>
      <c r="K255" s="14">
        <v>0</v>
      </c>
      <c r="L255" s="14">
        <v>0</v>
      </c>
      <c r="M255" s="15"/>
      <c r="N255" s="7" t="s">
        <v>104</v>
      </c>
      <c r="O255" s="10" t="s">
        <v>109530</v>
      </c>
      <c r="P255" s="7">
        <v>3837020</v>
      </c>
      <c r="Q255" s="7" t="s">
        <v>107930</v>
      </c>
      <c r="R255"/>
    </row>
    <row r="256" spans="1:18" ht="33.75" x14ac:dyDescent="0.2">
      <c r="A256" s="10" t="s">
        <v>103541</v>
      </c>
      <c r="B256" s="10" t="s">
        <v>108388</v>
      </c>
      <c r="C256" s="11">
        <v>1</v>
      </c>
      <c r="D256" s="11">
        <v>1</v>
      </c>
      <c r="E256" s="11">
        <v>11</v>
      </c>
      <c r="F256" s="12">
        <v>1</v>
      </c>
      <c r="G256" s="7" t="s">
        <v>120</v>
      </c>
      <c r="H256" s="12">
        <v>0</v>
      </c>
      <c r="I256" s="13">
        <v>90000000</v>
      </c>
      <c r="J256" s="13">
        <v>90000000</v>
      </c>
      <c r="K256" s="14">
        <v>0</v>
      </c>
      <c r="L256" s="14">
        <v>0</v>
      </c>
      <c r="M256" s="15"/>
      <c r="N256" s="7" t="s">
        <v>104</v>
      </c>
      <c r="O256" s="10" t="s">
        <v>109530</v>
      </c>
      <c r="P256" s="7">
        <v>3837020</v>
      </c>
      <c r="Q256" s="7" t="s">
        <v>107930</v>
      </c>
      <c r="R256"/>
    </row>
    <row r="257" spans="1:18" ht="33.75" x14ac:dyDescent="0.2">
      <c r="A257" s="10" t="s">
        <v>103669</v>
      </c>
      <c r="B257" s="10" t="s">
        <v>108389</v>
      </c>
      <c r="C257" s="11">
        <v>1</v>
      </c>
      <c r="D257" s="11">
        <v>1</v>
      </c>
      <c r="E257" s="11">
        <v>11</v>
      </c>
      <c r="F257" s="12">
        <v>1</v>
      </c>
      <c r="G257" s="7" t="s">
        <v>120</v>
      </c>
      <c r="H257" s="12">
        <v>0</v>
      </c>
      <c r="I257" s="13">
        <v>90000000</v>
      </c>
      <c r="J257" s="13">
        <v>90000000</v>
      </c>
      <c r="K257" s="14">
        <v>0</v>
      </c>
      <c r="L257" s="14">
        <v>0</v>
      </c>
      <c r="M257" s="15"/>
      <c r="N257" s="7" t="s">
        <v>104</v>
      </c>
      <c r="O257" s="10" t="s">
        <v>109530</v>
      </c>
      <c r="P257" s="7">
        <v>3837020</v>
      </c>
      <c r="Q257" s="7" t="s">
        <v>107930</v>
      </c>
      <c r="R257"/>
    </row>
    <row r="258" spans="1:18" ht="33.75" x14ac:dyDescent="0.2">
      <c r="A258" s="10" t="s">
        <v>103617</v>
      </c>
      <c r="B258" s="10" t="s">
        <v>108390</v>
      </c>
      <c r="C258" s="11">
        <v>2</v>
      </c>
      <c r="D258" s="11">
        <v>2</v>
      </c>
      <c r="E258" s="11">
        <v>9</v>
      </c>
      <c r="F258" s="12">
        <v>1</v>
      </c>
      <c r="G258" s="7" t="s">
        <v>51</v>
      </c>
      <c r="H258" s="12">
        <v>0</v>
      </c>
      <c r="I258" s="13">
        <v>1968509236</v>
      </c>
      <c r="J258" s="13">
        <v>1968509236</v>
      </c>
      <c r="K258" s="14">
        <v>0</v>
      </c>
      <c r="L258" s="14">
        <v>0</v>
      </c>
      <c r="M258" s="15"/>
      <c r="N258" s="7" t="s">
        <v>104</v>
      </c>
      <c r="O258" s="10" t="s">
        <v>109530</v>
      </c>
      <c r="P258" s="7">
        <v>3837020</v>
      </c>
      <c r="Q258" s="7" t="s">
        <v>107930</v>
      </c>
      <c r="R258"/>
    </row>
    <row r="259" spans="1:18" ht="45" x14ac:dyDescent="0.2">
      <c r="A259" s="10" t="s">
        <v>107742</v>
      </c>
      <c r="B259" s="10" t="s">
        <v>108391</v>
      </c>
      <c r="C259" s="11">
        <v>1</v>
      </c>
      <c r="D259" s="11">
        <v>1</v>
      </c>
      <c r="E259" s="11">
        <v>14</v>
      </c>
      <c r="F259" s="12">
        <v>1</v>
      </c>
      <c r="G259" s="7" t="s">
        <v>17</v>
      </c>
      <c r="H259" s="12">
        <v>0</v>
      </c>
      <c r="I259" s="13">
        <v>13521757926</v>
      </c>
      <c r="J259" s="13">
        <v>11219395503</v>
      </c>
      <c r="K259" s="14">
        <v>1</v>
      </c>
      <c r="L259" s="14">
        <v>3</v>
      </c>
      <c r="M259" s="15"/>
      <c r="N259" s="7" t="s">
        <v>104</v>
      </c>
      <c r="O259" s="10" t="s">
        <v>109530</v>
      </c>
      <c r="P259" s="7">
        <v>3837020</v>
      </c>
      <c r="Q259" s="7" t="s">
        <v>107930</v>
      </c>
      <c r="R259"/>
    </row>
    <row r="260" spans="1:18" ht="33.75" x14ac:dyDescent="0.2">
      <c r="A260" s="10" t="s">
        <v>55412</v>
      </c>
      <c r="B260" s="10" t="s">
        <v>108392</v>
      </c>
      <c r="C260" s="11">
        <v>2</v>
      </c>
      <c r="D260" s="11">
        <v>2</v>
      </c>
      <c r="E260" s="11">
        <v>10</v>
      </c>
      <c r="F260" s="12">
        <v>1</v>
      </c>
      <c r="G260" s="7" t="s">
        <v>51</v>
      </c>
      <c r="H260" s="12">
        <v>0</v>
      </c>
      <c r="I260" s="13">
        <v>532405104.87583202</v>
      </c>
      <c r="J260" s="13">
        <v>532405104.87583202</v>
      </c>
      <c r="K260" s="14">
        <v>0</v>
      </c>
      <c r="L260" s="14">
        <v>0</v>
      </c>
      <c r="M260" s="15"/>
      <c r="N260" s="7" t="s">
        <v>104</v>
      </c>
      <c r="O260" s="10" t="s">
        <v>109530</v>
      </c>
      <c r="P260" s="7">
        <v>3837020</v>
      </c>
      <c r="Q260" s="7" t="s">
        <v>107930</v>
      </c>
      <c r="R260"/>
    </row>
    <row r="261" spans="1:18" ht="33.75" x14ac:dyDescent="0.2">
      <c r="A261" s="10" t="s">
        <v>55412</v>
      </c>
      <c r="B261" s="10" t="s">
        <v>108393</v>
      </c>
      <c r="C261" s="11">
        <v>3</v>
      </c>
      <c r="D261" s="11">
        <v>3</v>
      </c>
      <c r="E261" s="11">
        <v>9</v>
      </c>
      <c r="F261" s="12">
        <v>1</v>
      </c>
      <c r="G261" s="7" t="s">
        <v>51</v>
      </c>
      <c r="H261" s="12">
        <v>0</v>
      </c>
      <c r="I261" s="13">
        <v>260111529.49009866</v>
      </c>
      <c r="J261" s="13">
        <v>260111529.49009866</v>
      </c>
      <c r="K261" s="14">
        <v>0</v>
      </c>
      <c r="L261" s="14">
        <v>0</v>
      </c>
      <c r="M261" s="15"/>
      <c r="N261" s="7" t="s">
        <v>104</v>
      </c>
      <c r="O261" s="10" t="s">
        <v>109530</v>
      </c>
      <c r="P261" s="7">
        <v>3837020</v>
      </c>
      <c r="Q261" s="7" t="s">
        <v>107930</v>
      </c>
      <c r="R261"/>
    </row>
    <row r="262" spans="1:18" ht="33.75" x14ac:dyDescent="0.2">
      <c r="A262" s="10" t="s">
        <v>102457</v>
      </c>
      <c r="B262" s="10" t="s">
        <v>108394</v>
      </c>
      <c r="C262" s="11">
        <v>3</v>
      </c>
      <c r="D262" s="11">
        <v>3</v>
      </c>
      <c r="E262" s="11">
        <v>9</v>
      </c>
      <c r="F262" s="12">
        <v>1</v>
      </c>
      <c r="G262" s="7" t="s">
        <v>58</v>
      </c>
      <c r="H262" s="12">
        <v>0</v>
      </c>
      <c r="I262" s="13">
        <v>39276472.805230118</v>
      </c>
      <c r="J262" s="13">
        <v>39276472.805230118</v>
      </c>
      <c r="K262" s="14">
        <v>0</v>
      </c>
      <c r="L262" s="14">
        <v>0</v>
      </c>
      <c r="M262" s="15"/>
      <c r="N262" s="7" t="s">
        <v>104</v>
      </c>
      <c r="O262" s="10" t="s">
        <v>109530</v>
      </c>
      <c r="P262" s="7">
        <v>3837020</v>
      </c>
      <c r="Q262" s="7" t="s">
        <v>107930</v>
      </c>
      <c r="R262"/>
    </row>
    <row r="263" spans="1:18" ht="33.75" x14ac:dyDescent="0.2">
      <c r="A263" s="10" t="s">
        <v>19591</v>
      </c>
      <c r="B263" s="10" t="s">
        <v>108395</v>
      </c>
      <c r="C263" s="11">
        <v>1</v>
      </c>
      <c r="D263" s="11">
        <v>1</v>
      </c>
      <c r="E263" s="11">
        <v>11</v>
      </c>
      <c r="F263" s="12">
        <v>1</v>
      </c>
      <c r="G263" s="7" t="s">
        <v>51</v>
      </c>
      <c r="H263" s="12">
        <v>0</v>
      </c>
      <c r="I263" s="13">
        <v>12484008598</v>
      </c>
      <c r="J263" s="13">
        <v>12484008598</v>
      </c>
      <c r="K263" s="14">
        <v>0</v>
      </c>
      <c r="L263" s="14">
        <v>0</v>
      </c>
      <c r="M263" s="15"/>
      <c r="N263" s="7" t="s">
        <v>104</v>
      </c>
      <c r="O263" s="10" t="s">
        <v>109530</v>
      </c>
      <c r="P263" s="7">
        <v>3837020</v>
      </c>
      <c r="Q263" s="7" t="s">
        <v>107930</v>
      </c>
      <c r="R263"/>
    </row>
    <row r="264" spans="1:18" ht="33.75" x14ac:dyDescent="0.2">
      <c r="A264" s="10" t="s">
        <v>19591</v>
      </c>
      <c r="B264" s="10" t="s">
        <v>108396</v>
      </c>
      <c r="C264" s="11">
        <v>1</v>
      </c>
      <c r="D264" s="11">
        <v>1</v>
      </c>
      <c r="E264" s="11">
        <v>11</v>
      </c>
      <c r="F264" s="12">
        <v>1</v>
      </c>
      <c r="G264" s="7" t="s">
        <v>51</v>
      </c>
      <c r="H264" s="12">
        <v>0</v>
      </c>
      <c r="I264" s="13">
        <v>41492774826.336235</v>
      </c>
      <c r="J264" s="13">
        <v>41492774826.336235</v>
      </c>
      <c r="K264" s="14">
        <v>0</v>
      </c>
      <c r="L264" s="14">
        <v>0</v>
      </c>
      <c r="M264" s="15"/>
      <c r="N264" s="7" t="s">
        <v>104</v>
      </c>
      <c r="O264" s="10" t="s">
        <v>109530</v>
      </c>
      <c r="P264" s="7">
        <v>3837020</v>
      </c>
      <c r="Q264" s="7" t="s">
        <v>107930</v>
      </c>
      <c r="R264"/>
    </row>
    <row r="265" spans="1:18" ht="33.75" x14ac:dyDescent="0.2">
      <c r="A265" s="10" t="s">
        <v>55646</v>
      </c>
      <c r="B265" s="10" t="s">
        <v>108397</v>
      </c>
      <c r="C265" s="11">
        <v>7</v>
      </c>
      <c r="D265" s="11">
        <v>7</v>
      </c>
      <c r="E265" s="11">
        <v>5</v>
      </c>
      <c r="F265" s="12">
        <v>1</v>
      </c>
      <c r="G265" s="7" t="s">
        <v>120</v>
      </c>
      <c r="H265" s="12">
        <v>0</v>
      </c>
      <c r="I265" s="13">
        <v>1033471343.8407354</v>
      </c>
      <c r="J265" s="13">
        <v>1033471343.8407354</v>
      </c>
      <c r="K265" s="14">
        <v>0</v>
      </c>
      <c r="L265" s="14">
        <v>0</v>
      </c>
      <c r="M265" s="15"/>
      <c r="N265" s="7" t="s">
        <v>104</v>
      </c>
      <c r="O265" s="10" t="s">
        <v>109530</v>
      </c>
      <c r="P265" s="7">
        <v>3837020</v>
      </c>
      <c r="Q265" s="7" t="s">
        <v>107930</v>
      </c>
      <c r="R265"/>
    </row>
    <row r="266" spans="1:18" ht="33.75" x14ac:dyDescent="0.2">
      <c r="A266" s="10" t="s">
        <v>55861</v>
      </c>
      <c r="B266" s="10" t="s">
        <v>108398</v>
      </c>
      <c r="C266" s="11">
        <v>3</v>
      </c>
      <c r="D266" s="11">
        <v>3</v>
      </c>
      <c r="E266" s="11">
        <v>9</v>
      </c>
      <c r="F266" s="12">
        <v>1</v>
      </c>
      <c r="G266" s="7" t="s">
        <v>58</v>
      </c>
      <c r="H266" s="12">
        <v>0</v>
      </c>
      <c r="I266" s="13">
        <v>6546150.9820670784</v>
      </c>
      <c r="J266" s="13">
        <v>6546150.9820670784</v>
      </c>
      <c r="K266" s="14">
        <v>0</v>
      </c>
      <c r="L266" s="14">
        <v>0</v>
      </c>
      <c r="M266" s="15"/>
      <c r="N266" s="7" t="s">
        <v>104</v>
      </c>
      <c r="O266" s="10" t="s">
        <v>109530</v>
      </c>
      <c r="P266" s="7">
        <v>3837020</v>
      </c>
      <c r="Q266" s="7" t="s">
        <v>107930</v>
      </c>
      <c r="R266"/>
    </row>
    <row r="267" spans="1:18" ht="33.75" x14ac:dyDescent="0.2">
      <c r="A267" s="10" t="s">
        <v>19399</v>
      </c>
      <c r="B267" s="10" t="s">
        <v>108399</v>
      </c>
      <c r="C267" s="11">
        <v>7</v>
      </c>
      <c r="D267" s="11">
        <v>7</v>
      </c>
      <c r="E267" s="11">
        <v>5</v>
      </c>
      <c r="F267" s="12">
        <v>1</v>
      </c>
      <c r="G267" s="7" t="s">
        <v>58</v>
      </c>
      <c r="H267" s="12">
        <v>0</v>
      </c>
      <c r="I267" s="13">
        <v>17402814.449139111</v>
      </c>
      <c r="J267" s="13">
        <v>17402814.449139111</v>
      </c>
      <c r="K267" s="14">
        <v>0</v>
      </c>
      <c r="L267" s="14">
        <v>0</v>
      </c>
      <c r="M267" s="15"/>
      <c r="N267" s="7" t="s">
        <v>104</v>
      </c>
      <c r="O267" s="10" t="s">
        <v>109530</v>
      </c>
      <c r="P267" s="7">
        <v>3837020</v>
      </c>
      <c r="Q267" s="7" t="s">
        <v>107930</v>
      </c>
      <c r="R267"/>
    </row>
    <row r="268" spans="1:18" ht="33.75" x14ac:dyDescent="0.2">
      <c r="A268" s="10" t="s">
        <v>33693</v>
      </c>
      <c r="B268" s="10" t="s">
        <v>108400</v>
      </c>
      <c r="C268" s="11">
        <v>2</v>
      </c>
      <c r="D268" s="11">
        <v>2</v>
      </c>
      <c r="E268" s="11">
        <v>11</v>
      </c>
      <c r="F268" s="12">
        <v>1</v>
      </c>
      <c r="G268" s="7" t="s">
        <v>51</v>
      </c>
      <c r="H268" s="12">
        <v>0</v>
      </c>
      <c r="I268" s="13">
        <v>298150570.75762045</v>
      </c>
      <c r="J268" s="13">
        <v>298150570.75762045</v>
      </c>
      <c r="K268" s="14">
        <v>0</v>
      </c>
      <c r="L268" s="14">
        <v>0</v>
      </c>
      <c r="M268" s="15"/>
      <c r="N268" s="7" t="s">
        <v>104</v>
      </c>
      <c r="O268" s="10" t="s">
        <v>109530</v>
      </c>
      <c r="P268" s="7">
        <v>3837020</v>
      </c>
      <c r="Q268" s="7" t="s">
        <v>107930</v>
      </c>
      <c r="R268"/>
    </row>
    <row r="269" spans="1:18" ht="33.75" x14ac:dyDescent="0.2">
      <c r="A269" s="10" t="s">
        <v>19533</v>
      </c>
      <c r="B269" s="10" t="s">
        <v>108401</v>
      </c>
      <c r="C269" s="11">
        <v>1</v>
      </c>
      <c r="D269" s="11">
        <v>1</v>
      </c>
      <c r="E269" s="11">
        <v>11</v>
      </c>
      <c r="F269" s="12">
        <v>1</v>
      </c>
      <c r="G269" s="7" t="s">
        <v>120</v>
      </c>
      <c r="H269" s="12">
        <v>0</v>
      </c>
      <c r="I269" s="13">
        <v>220890333</v>
      </c>
      <c r="J269" s="13">
        <v>220890333</v>
      </c>
      <c r="K269" s="14">
        <v>1</v>
      </c>
      <c r="L269" s="14">
        <v>3</v>
      </c>
      <c r="M269" s="15"/>
      <c r="N269" s="7" t="s">
        <v>104</v>
      </c>
      <c r="O269" s="10" t="s">
        <v>109530</v>
      </c>
      <c r="P269" s="7">
        <v>3837020</v>
      </c>
      <c r="Q269" s="7" t="s">
        <v>107930</v>
      </c>
      <c r="R269"/>
    </row>
    <row r="270" spans="1:18" ht="33.75" x14ac:dyDescent="0.2">
      <c r="A270" s="10" t="s">
        <v>20190</v>
      </c>
      <c r="B270" s="10" t="s">
        <v>108402</v>
      </c>
      <c r="C270" s="11">
        <v>2</v>
      </c>
      <c r="D270" s="11">
        <v>2</v>
      </c>
      <c r="E270" s="11">
        <v>10</v>
      </c>
      <c r="F270" s="12">
        <v>1</v>
      </c>
      <c r="G270" s="7" t="s">
        <v>51</v>
      </c>
      <c r="H270" s="12">
        <v>0</v>
      </c>
      <c r="I270" s="13">
        <v>54795901703.405731</v>
      </c>
      <c r="J270" s="13">
        <v>54795901703.405731</v>
      </c>
      <c r="K270" s="14">
        <v>0</v>
      </c>
      <c r="L270" s="14">
        <v>0</v>
      </c>
      <c r="M270" s="15"/>
      <c r="N270" s="7" t="s">
        <v>104</v>
      </c>
      <c r="O270" s="10" t="s">
        <v>109530</v>
      </c>
      <c r="P270" s="7">
        <v>3837020</v>
      </c>
      <c r="Q270" s="7" t="s">
        <v>107930</v>
      </c>
      <c r="R270"/>
    </row>
    <row r="271" spans="1:18" ht="33.75" x14ac:dyDescent="0.2">
      <c r="A271" s="10" t="s">
        <v>24711</v>
      </c>
      <c r="B271" s="10" t="s">
        <v>108403</v>
      </c>
      <c r="C271" s="11">
        <v>1</v>
      </c>
      <c r="D271" s="11">
        <v>1</v>
      </c>
      <c r="E271" s="11">
        <v>15</v>
      </c>
      <c r="F271" s="12">
        <v>1</v>
      </c>
      <c r="G271" s="7" t="s">
        <v>51</v>
      </c>
      <c r="H271" s="12">
        <v>0</v>
      </c>
      <c r="I271" s="13">
        <v>15889000000</v>
      </c>
      <c r="J271" s="13">
        <v>10800000000.000002</v>
      </c>
      <c r="K271" s="14">
        <v>1</v>
      </c>
      <c r="L271" s="14">
        <v>3</v>
      </c>
      <c r="M271" s="15"/>
      <c r="N271" s="7" t="s">
        <v>104</v>
      </c>
      <c r="O271" s="10" t="s">
        <v>109530</v>
      </c>
      <c r="P271" s="7">
        <v>3837020</v>
      </c>
      <c r="Q271" s="7" t="s">
        <v>107930</v>
      </c>
      <c r="R271"/>
    </row>
    <row r="272" spans="1:18" ht="33.75" x14ac:dyDescent="0.2">
      <c r="A272" s="10" t="s">
        <v>24757</v>
      </c>
      <c r="B272" s="10" t="s">
        <v>108404</v>
      </c>
      <c r="C272" s="11">
        <v>4</v>
      </c>
      <c r="D272" s="11">
        <v>4</v>
      </c>
      <c r="E272" s="11">
        <v>8</v>
      </c>
      <c r="F272" s="12">
        <v>1</v>
      </c>
      <c r="G272" s="7" t="s">
        <v>51</v>
      </c>
      <c r="H272" s="12">
        <v>0</v>
      </c>
      <c r="I272" s="13">
        <v>142758173.80651021</v>
      </c>
      <c r="J272" s="13">
        <v>142758173.80651021</v>
      </c>
      <c r="K272" s="14">
        <v>0</v>
      </c>
      <c r="L272" s="14">
        <v>0</v>
      </c>
      <c r="M272" s="15"/>
      <c r="N272" s="7" t="s">
        <v>104</v>
      </c>
      <c r="O272" s="10" t="s">
        <v>109530</v>
      </c>
      <c r="P272" s="7">
        <v>3837020</v>
      </c>
      <c r="Q272" s="7" t="s">
        <v>107930</v>
      </c>
      <c r="R272"/>
    </row>
    <row r="273" spans="1:18" ht="33.75" x14ac:dyDescent="0.2">
      <c r="A273" s="10" t="s">
        <v>24711</v>
      </c>
      <c r="B273" s="10" t="s">
        <v>108405</v>
      </c>
      <c r="C273" s="11">
        <v>2</v>
      </c>
      <c r="D273" s="11">
        <v>2</v>
      </c>
      <c r="E273" s="11">
        <v>11</v>
      </c>
      <c r="F273" s="12">
        <v>1</v>
      </c>
      <c r="G273" s="7" t="s">
        <v>51</v>
      </c>
      <c r="H273" s="12">
        <v>0</v>
      </c>
      <c r="I273" s="13">
        <v>6629998700.287921</v>
      </c>
      <c r="J273" s="13">
        <v>6629998700.287921</v>
      </c>
      <c r="K273" s="14">
        <v>0</v>
      </c>
      <c r="L273" s="14">
        <v>0</v>
      </c>
      <c r="M273" s="15"/>
      <c r="N273" s="7" t="s">
        <v>104</v>
      </c>
      <c r="O273" s="10" t="s">
        <v>109530</v>
      </c>
      <c r="P273" s="7">
        <v>3837020</v>
      </c>
      <c r="Q273" s="7" t="s">
        <v>107930</v>
      </c>
      <c r="R273"/>
    </row>
    <row r="274" spans="1:18" ht="33.75" x14ac:dyDescent="0.2">
      <c r="A274" s="10" t="s">
        <v>96247</v>
      </c>
      <c r="B274" s="10" t="s">
        <v>108406</v>
      </c>
      <c r="C274" s="11">
        <v>1</v>
      </c>
      <c r="D274" s="11">
        <v>1</v>
      </c>
      <c r="E274" s="11">
        <v>11</v>
      </c>
      <c r="F274" s="12">
        <v>1</v>
      </c>
      <c r="G274" s="7" t="s">
        <v>51</v>
      </c>
      <c r="H274" s="12">
        <v>0</v>
      </c>
      <c r="I274" s="13">
        <v>3385131547.1183023</v>
      </c>
      <c r="J274" s="13">
        <v>3385131547.1183023</v>
      </c>
      <c r="K274" s="14">
        <v>0</v>
      </c>
      <c r="L274" s="14">
        <v>0</v>
      </c>
      <c r="M274" s="15"/>
      <c r="N274" s="7" t="s">
        <v>104</v>
      </c>
      <c r="O274" s="10" t="s">
        <v>109530</v>
      </c>
      <c r="P274" s="7">
        <v>3837020</v>
      </c>
      <c r="Q274" s="7" t="s">
        <v>107930</v>
      </c>
      <c r="R274"/>
    </row>
    <row r="275" spans="1:18" ht="33.75" x14ac:dyDescent="0.2">
      <c r="A275" s="10" t="s">
        <v>24761</v>
      </c>
      <c r="B275" s="10" t="s">
        <v>108407</v>
      </c>
      <c r="C275" s="11">
        <v>3</v>
      </c>
      <c r="D275" s="11">
        <v>3</v>
      </c>
      <c r="E275" s="11">
        <v>11</v>
      </c>
      <c r="F275" s="12">
        <v>1</v>
      </c>
      <c r="G275" s="7" t="s">
        <v>51</v>
      </c>
      <c r="H275" s="12">
        <v>0</v>
      </c>
      <c r="I275" s="13">
        <v>19515543761</v>
      </c>
      <c r="J275" s="13">
        <v>19515543761</v>
      </c>
      <c r="K275" s="14">
        <v>0</v>
      </c>
      <c r="L275" s="14">
        <v>0</v>
      </c>
      <c r="M275" s="15"/>
      <c r="N275" s="7" t="s">
        <v>104</v>
      </c>
      <c r="O275" s="10" t="s">
        <v>109530</v>
      </c>
      <c r="P275" s="7">
        <v>3837020</v>
      </c>
      <c r="Q275" s="7" t="s">
        <v>107930</v>
      </c>
      <c r="R275"/>
    </row>
    <row r="276" spans="1:18" ht="33.75" x14ac:dyDescent="0.2">
      <c r="A276" s="10" t="s">
        <v>24733</v>
      </c>
      <c r="B276" s="10" t="s">
        <v>108408</v>
      </c>
      <c r="C276" s="11">
        <v>2</v>
      </c>
      <c r="D276" s="11">
        <v>2</v>
      </c>
      <c r="E276" s="11">
        <v>10</v>
      </c>
      <c r="F276" s="12">
        <v>1</v>
      </c>
      <c r="G276" s="7" t="s">
        <v>51</v>
      </c>
      <c r="H276" s="12">
        <v>0</v>
      </c>
      <c r="I276" s="13">
        <v>2700989182.4987144</v>
      </c>
      <c r="J276" s="13">
        <v>2700989182.4987144</v>
      </c>
      <c r="K276" s="14">
        <v>0</v>
      </c>
      <c r="L276" s="14">
        <v>0</v>
      </c>
      <c r="M276" s="15"/>
      <c r="N276" s="7" t="s">
        <v>104</v>
      </c>
      <c r="O276" s="10" t="s">
        <v>109530</v>
      </c>
      <c r="P276" s="7">
        <v>3837020</v>
      </c>
      <c r="Q276" s="7" t="s">
        <v>107930</v>
      </c>
      <c r="R276"/>
    </row>
    <row r="277" spans="1:18" ht="33.75" x14ac:dyDescent="0.2">
      <c r="A277" s="10" t="s">
        <v>103513</v>
      </c>
      <c r="B277" s="10" t="s">
        <v>108409</v>
      </c>
      <c r="C277" s="11">
        <v>2</v>
      </c>
      <c r="D277" s="11">
        <v>2</v>
      </c>
      <c r="E277" s="11">
        <v>2</v>
      </c>
      <c r="F277" s="12">
        <v>1</v>
      </c>
      <c r="G277" s="7" t="s">
        <v>58</v>
      </c>
      <c r="H277" s="12">
        <v>0</v>
      </c>
      <c r="I277" s="13">
        <v>2640000</v>
      </c>
      <c r="J277" s="13">
        <v>2640000</v>
      </c>
      <c r="K277" s="14">
        <v>0</v>
      </c>
      <c r="L277" s="14">
        <v>0</v>
      </c>
      <c r="M277" s="15"/>
      <c r="N277" s="7" t="s">
        <v>104</v>
      </c>
      <c r="O277" s="10" t="s">
        <v>109530</v>
      </c>
      <c r="P277" s="7">
        <v>3837020</v>
      </c>
      <c r="Q277" s="7" t="s">
        <v>107930</v>
      </c>
      <c r="R277"/>
    </row>
    <row r="278" spans="1:18" ht="33.75" x14ac:dyDescent="0.2">
      <c r="A278" s="10" t="s">
        <v>102605</v>
      </c>
      <c r="B278" s="10" t="s">
        <v>108410</v>
      </c>
      <c r="C278" s="11">
        <v>1</v>
      </c>
      <c r="D278" s="11">
        <v>1</v>
      </c>
      <c r="E278" s="11">
        <v>12</v>
      </c>
      <c r="F278" s="12">
        <v>1</v>
      </c>
      <c r="G278" s="7" t="s">
        <v>120</v>
      </c>
      <c r="H278" s="12">
        <v>0</v>
      </c>
      <c r="I278" s="13">
        <v>941760000.00000012</v>
      </c>
      <c r="J278" s="13">
        <v>641760000</v>
      </c>
      <c r="K278" s="14">
        <v>1</v>
      </c>
      <c r="L278" s="14">
        <v>3</v>
      </c>
      <c r="M278" s="15"/>
      <c r="N278" s="7" t="s">
        <v>104</v>
      </c>
      <c r="O278" s="10" t="s">
        <v>109530</v>
      </c>
      <c r="P278" s="7">
        <v>3837020</v>
      </c>
      <c r="Q278" s="7" t="s">
        <v>107930</v>
      </c>
      <c r="R278"/>
    </row>
    <row r="279" spans="1:18" ht="33.75" x14ac:dyDescent="0.2">
      <c r="A279" s="10" t="s">
        <v>104025</v>
      </c>
      <c r="B279" s="10" t="s">
        <v>108411</v>
      </c>
      <c r="C279" s="11">
        <v>1</v>
      </c>
      <c r="D279" s="11">
        <v>1</v>
      </c>
      <c r="E279" s="11">
        <v>15</v>
      </c>
      <c r="F279" s="12">
        <v>1</v>
      </c>
      <c r="G279" s="7" t="s">
        <v>120</v>
      </c>
      <c r="H279" s="12">
        <v>0</v>
      </c>
      <c r="I279" s="13">
        <v>2445984082</v>
      </c>
      <c r="J279" s="13">
        <v>1555200000</v>
      </c>
      <c r="K279" s="14">
        <v>1</v>
      </c>
      <c r="L279" s="14">
        <v>3</v>
      </c>
      <c r="M279" s="15"/>
      <c r="N279" s="7" t="s">
        <v>104</v>
      </c>
      <c r="O279" s="10" t="s">
        <v>109530</v>
      </c>
      <c r="P279" s="7">
        <v>3837020</v>
      </c>
      <c r="Q279" s="7" t="s">
        <v>107930</v>
      </c>
      <c r="R279"/>
    </row>
    <row r="280" spans="1:18" ht="33.75" x14ac:dyDescent="0.2">
      <c r="A280" s="10" t="s">
        <v>38813</v>
      </c>
      <c r="B280" s="10" t="s">
        <v>108412</v>
      </c>
      <c r="C280" s="11">
        <v>3</v>
      </c>
      <c r="D280" s="11">
        <v>3</v>
      </c>
      <c r="E280" s="11">
        <v>4</v>
      </c>
      <c r="F280" s="12">
        <v>1</v>
      </c>
      <c r="G280" s="7" t="s">
        <v>58</v>
      </c>
      <c r="H280" s="12">
        <v>0</v>
      </c>
      <c r="I280" s="13">
        <v>75000000</v>
      </c>
      <c r="J280" s="13">
        <v>75000000</v>
      </c>
      <c r="K280" s="14">
        <v>0</v>
      </c>
      <c r="L280" s="14">
        <v>0</v>
      </c>
      <c r="M280" s="15"/>
      <c r="N280" s="7" t="s">
        <v>104</v>
      </c>
      <c r="O280" s="10" t="s">
        <v>109530</v>
      </c>
      <c r="P280" s="7">
        <v>3837020</v>
      </c>
      <c r="Q280" s="7" t="s">
        <v>107930</v>
      </c>
      <c r="R280"/>
    </row>
    <row r="281" spans="1:18" ht="33.75" x14ac:dyDescent="0.2">
      <c r="A281" s="10" t="s">
        <v>43711</v>
      </c>
      <c r="B281" s="10" t="s">
        <v>108413</v>
      </c>
      <c r="C281" s="11">
        <v>8</v>
      </c>
      <c r="D281" s="11">
        <v>8</v>
      </c>
      <c r="E281" s="11">
        <v>4</v>
      </c>
      <c r="F281" s="12">
        <v>1</v>
      </c>
      <c r="G281" s="7" t="s">
        <v>58</v>
      </c>
      <c r="H281" s="12">
        <v>0</v>
      </c>
      <c r="I281" s="13">
        <v>55000000</v>
      </c>
      <c r="J281" s="13">
        <v>55000000</v>
      </c>
      <c r="K281" s="14">
        <v>0</v>
      </c>
      <c r="L281" s="14">
        <v>0</v>
      </c>
      <c r="M281" s="15"/>
      <c r="N281" s="7" t="s">
        <v>104</v>
      </c>
      <c r="O281" s="10" t="s">
        <v>109530</v>
      </c>
      <c r="P281" s="7">
        <v>3837020</v>
      </c>
      <c r="Q281" s="7" t="s">
        <v>107930</v>
      </c>
      <c r="R281"/>
    </row>
    <row r="282" spans="1:18" ht="33.75" x14ac:dyDescent="0.2">
      <c r="A282" s="10" t="s">
        <v>102231</v>
      </c>
      <c r="B282" s="10" t="s">
        <v>108414</v>
      </c>
      <c r="C282" s="11">
        <v>2</v>
      </c>
      <c r="D282" s="11">
        <v>2</v>
      </c>
      <c r="E282" s="11">
        <v>11</v>
      </c>
      <c r="F282" s="12">
        <v>1</v>
      </c>
      <c r="G282" s="7" t="s">
        <v>58</v>
      </c>
      <c r="H282" s="12">
        <v>0</v>
      </c>
      <c r="I282" s="13">
        <v>15000000</v>
      </c>
      <c r="J282" s="13">
        <v>15000000</v>
      </c>
      <c r="K282" s="14">
        <v>0</v>
      </c>
      <c r="L282" s="14">
        <v>0</v>
      </c>
      <c r="M282" s="15"/>
      <c r="N282" s="7" t="s">
        <v>104</v>
      </c>
      <c r="O282" s="10" t="s">
        <v>109530</v>
      </c>
      <c r="P282" s="7">
        <v>3837020</v>
      </c>
      <c r="Q282" s="7" t="s">
        <v>107930</v>
      </c>
      <c r="R282"/>
    </row>
    <row r="283" spans="1:18" ht="33.75" x14ac:dyDescent="0.2">
      <c r="A283" s="10" t="s">
        <v>102605</v>
      </c>
      <c r="B283" s="10" t="s">
        <v>108415</v>
      </c>
      <c r="C283" s="11">
        <v>1</v>
      </c>
      <c r="D283" s="11">
        <v>1</v>
      </c>
      <c r="E283" s="11">
        <v>11</v>
      </c>
      <c r="F283" s="12">
        <v>1</v>
      </c>
      <c r="G283" s="7" t="s">
        <v>120</v>
      </c>
      <c r="H283" s="12">
        <v>0</v>
      </c>
      <c r="I283" s="13">
        <v>55000000</v>
      </c>
      <c r="J283" s="13">
        <v>55000000</v>
      </c>
      <c r="K283" s="14">
        <v>0</v>
      </c>
      <c r="L283" s="14">
        <v>0</v>
      </c>
      <c r="M283" s="15"/>
      <c r="N283" s="7" t="s">
        <v>104</v>
      </c>
      <c r="O283" s="10" t="s">
        <v>109530</v>
      </c>
      <c r="P283" s="7">
        <v>3837020</v>
      </c>
      <c r="Q283" s="7" t="s">
        <v>107930</v>
      </c>
      <c r="R283"/>
    </row>
    <row r="284" spans="1:18" ht="33.75" x14ac:dyDescent="0.2">
      <c r="A284" s="10" t="s">
        <v>102605</v>
      </c>
      <c r="B284" s="10" t="s">
        <v>108416</v>
      </c>
      <c r="C284" s="11">
        <v>1</v>
      </c>
      <c r="D284" s="11">
        <v>1</v>
      </c>
      <c r="E284" s="11">
        <v>16</v>
      </c>
      <c r="F284" s="12">
        <v>1</v>
      </c>
      <c r="G284" s="7" t="s">
        <v>120</v>
      </c>
      <c r="H284" s="12">
        <v>0</v>
      </c>
      <c r="I284" s="13">
        <v>61412780</v>
      </c>
      <c r="J284" s="13">
        <v>40457340</v>
      </c>
      <c r="K284" s="14">
        <v>1</v>
      </c>
      <c r="L284" s="14">
        <v>3</v>
      </c>
      <c r="M284" s="15"/>
      <c r="N284" s="7" t="s">
        <v>104</v>
      </c>
      <c r="O284" s="10" t="s">
        <v>109530</v>
      </c>
      <c r="P284" s="7">
        <v>3837020</v>
      </c>
      <c r="Q284" s="7" t="s">
        <v>107930</v>
      </c>
      <c r="R284"/>
    </row>
    <row r="285" spans="1:18" ht="33.75" x14ac:dyDescent="0.2">
      <c r="A285" s="10" t="s">
        <v>104363</v>
      </c>
      <c r="B285" s="10" t="s">
        <v>108417</v>
      </c>
      <c r="C285" s="11">
        <v>7</v>
      </c>
      <c r="D285" s="11">
        <v>7</v>
      </c>
      <c r="E285" s="11">
        <v>5</v>
      </c>
      <c r="F285" s="12">
        <v>1</v>
      </c>
      <c r="G285" s="7" t="s">
        <v>120</v>
      </c>
      <c r="H285" s="12">
        <v>0</v>
      </c>
      <c r="I285" s="13">
        <v>25000000</v>
      </c>
      <c r="J285" s="13">
        <v>25000000</v>
      </c>
      <c r="K285" s="14">
        <v>0</v>
      </c>
      <c r="L285" s="14">
        <v>0</v>
      </c>
      <c r="M285" s="15"/>
      <c r="N285" s="7" t="s">
        <v>104</v>
      </c>
      <c r="O285" s="10" t="s">
        <v>109530</v>
      </c>
      <c r="P285" s="7">
        <v>3837020</v>
      </c>
      <c r="Q285" s="7" t="s">
        <v>107930</v>
      </c>
      <c r="R285"/>
    </row>
    <row r="286" spans="1:18" ht="33.75" x14ac:dyDescent="0.2">
      <c r="A286" s="10" t="s">
        <v>104363</v>
      </c>
      <c r="B286" s="10" t="s">
        <v>108418</v>
      </c>
      <c r="C286" s="11">
        <v>9</v>
      </c>
      <c r="D286" s="11">
        <v>9</v>
      </c>
      <c r="E286" s="11">
        <v>3</v>
      </c>
      <c r="F286" s="12">
        <v>1</v>
      </c>
      <c r="G286" s="7" t="s">
        <v>120</v>
      </c>
      <c r="H286" s="12">
        <v>0</v>
      </c>
      <c r="I286" s="13">
        <v>60000000</v>
      </c>
      <c r="J286" s="13">
        <v>60000000</v>
      </c>
      <c r="K286" s="14">
        <v>0</v>
      </c>
      <c r="L286" s="14">
        <v>0</v>
      </c>
      <c r="M286" s="15"/>
      <c r="N286" s="7" t="s">
        <v>104</v>
      </c>
      <c r="O286" s="10" t="s">
        <v>109530</v>
      </c>
      <c r="P286" s="7">
        <v>3837020</v>
      </c>
      <c r="Q286" s="7" t="s">
        <v>107930</v>
      </c>
      <c r="R286"/>
    </row>
    <row r="287" spans="1:18" ht="45" x14ac:dyDescent="0.2">
      <c r="A287" s="10" t="s">
        <v>104363</v>
      </c>
      <c r="B287" s="10" t="s">
        <v>108419</v>
      </c>
      <c r="C287" s="11">
        <v>9</v>
      </c>
      <c r="D287" s="11">
        <v>9</v>
      </c>
      <c r="E287" s="11">
        <v>3</v>
      </c>
      <c r="F287" s="12">
        <v>1</v>
      </c>
      <c r="G287" s="7" t="s">
        <v>120</v>
      </c>
      <c r="H287" s="12">
        <v>0</v>
      </c>
      <c r="I287" s="13">
        <v>15000000</v>
      </c>
      <c r="J287" s="13">
        <v>15000000</v>
      </c>
      <c r="K287" s="14">
        <v>0</v>
      </c>
      <c r="L287" s="14">
        <v>0</v>
      </c>
      <c r="M287" s="15"/>
      <c r="N287" s="7" t="s">
        <v>104</v>
      </c>
      <c r="O287" s="10" t="s">
        <v>109530</v>
      </c>
      <c r="P287" s="7">
        <v>3837020</v>
      </c>
      <c r="Q287" s="7" t="s">
        <v>107930</v>
      </c>
      <c r="R287"/>
    </row>
    <row r="288" spans="1:18" ht="33.75" x14ac:dyDescent="0.2">
      <c r="A288" s="10" t="s">
        <v>104371</v>
      </c>
      <c r="B288" s="10" t="s">
        <v>108420</v>
      </c>
      <c r="C288" s="11">
        <v>3</v>
      </c>
      <c r="D288" s="11">
        <v>3</v>
      </c>
      <c r="E288" s="11">
        <v>9</v>
      </c>
      <c r="F288" s="12">
        <v>1</v>
      </c>
      <c r="G288" s="7" t="s">
        <v>58</v>
      </c>
      <c r="H288" s="12">
        <v>0</v>
      </c>
      <c r="I288" s="13">
        <v>63854942</v>
      </c>
      <c r="J288" s="13">
        <v>63854942</v>
      </c>
      <c r="K288" s="14">
        <v>0</v>
      </c>
      <c r="L288" s="14">
        <v>0</v>
      </c>
      <c r="M288" s="15"/>
      <c r="N288" s="7" t="s">
        <v>104</v>
      </c>
      <c r="O288" s="10" t="s">
        <v>109530</v>
      </c>
      <c r="P288" s="7">
        <v>3837020</v>
      </c>
      <c r="Q288" s="7" t="s">
        <v>107930</v>
      </c>
      <c r="R288"/>
    </row>
    <row r="289" spans="1:18" ht="33.75" x14ac:dyDescent="0.2">
      <c r="A289" s="10" t="s">
        <v>109450</v>
      </c>
      <c r="B289" s="10" t="s">
        <v>108421</v>
      </c>
      <c r="C289" s="11">
        <v>5</v>
      </c>
      <c r="D289" s="11">
        <v>5</v>
      </c>
      <c r="E289" s="11">
        <v>7</v>
      </c>
      <c r="F289" s="12">
        <v>1</v>
      </c>
      <c r="G289" s="7" t="s">
        <v>58</v>
      </c>
      <c r="H289" s="12">
        <v>0</v>
      </c>
      <c r="I289" s="13">
        <v>40000000</v>
      </c>
      <c r="J289" s="13">
        <v>40000000</v>
      </c>
      <c r="K289" s="14">
        <v>0</v>
      </c>
      <c r="L289" s="14">
        <v>0</v>
      </c>
      <c r="M289" s="15"/>
      <c r="N289" s="7" t="s">
        <v>104</v>
      </c>
      <c r="O289" s="10" t="s">
        <v>109530</v>
      </c>
      <c r="P289" s="7">
        <v>3837020</v>
      </c>
      <c r="Q289" s="7" t="s">
        <v>107930</v>
      </c>
      <c r="R289"/>
    </row>
    <row r="290" spans="1:18" ht="33.75" x14ac:dyDescent="0.2">
      <c r="A290" s="10" t="s">
        <v>109451</v>
      </c>
      <c r="B290" s="10" t="s">
        <v>108422</v>
      </c>
      <c r="C290" s="11">
        <v>2</v>
      </c>
      <c r="D290" s="11">
        <v>2</v>
      </c>
      <c r="E290" s="11">
        <v>11</v>
      </c>
      <c r="F290" s="12">
        <v>1</v>
      </c>
      <c r="G290" s="7" t="s">
        <v>58</v>
      </c>
      <c r="H290" s="12">
        <v>0</v>
      </c>
      <c r="I290" s="13">
        <v>72080000</v>
      </c>
      <c r="J290" s="13">
        <v>72080000</v>
      </c>
      <c r="K290" s="14">
        <v>0</v>
      </c>
      <c r="L290" s="14">
        <v>0</v>
      </c>
      <c r="M290" s="15"/>
      <c r="N290" s="7" t="s">
        <v>104</v>
      </c>
      <c r="O290" s="10" t="s">
        <v>109530</v>
      </c>
      <c r="P290" s="7">
        <v>3837020</v>
      </c>
      <c r="Q290" s="7" t="s">
        <v>107930</v>
      </c>
      <c r="R290"/>
    </row>
    <row r="291" spans="1:18" ht="33.75" x14ac:dyDescent="0.2">
      <c r="A291" s="10" t="s">
        <v>38540</v>
      </c>
      <c r="B291" s="10" t="s">
        <v>108423</v>
      </c>
      <c r="C291" s="11">
        <v>4</v>
      </c>
      <c r="D291" s="11">
        <v>4</v>
      </c>
      <c r="E291" s="11">
        <v>9</v>
      </c>
      <c r="F291" s="12">
        <v>1</v>
      </c>
      <c r="G291" s="7" t="s">
        <v>51</v>
      </c>
      <c r="H291" s="12">
        <v>0</v>
      </c>
      <c r="I291" s="13">
        <v>160000000</v>
      </c>
      <c r="J291" s="13">
        <v>160000000</v>
      </c>
      <c r="K291" s="14">
        <v>0</v>
      </c>
      <c r="L291" s="14">
        <v>0</v>
      </c>
      <c r="M291" s="15"/>
      <c r="N291" s="7" t="s">
        <v>104</v>
      </c>
      <c r="O291" s="10" t="s">
        <v>109530</v>
      </c>
      <c r="P291" s="7">
        <v>3837020</v>
      </c>
      <c r="Q291" s="7" t="s">
        <v>107930</v>
      </c>
      <c r="R291"/>
    </row>
    <row r="292" spans="1:18" ht="33.75" x14ac:dyDescent="0.2">
      <c r="A292" s="10" t="s">
        <v>27183</v>
      </c>
      <c r="B292" s="10" t="s">
        <v>108424</v>
      </c>
      <c r="C292" s="11">
        <v>5</v>
      </c>
      <c r="D292" s="11">
        <v>5</v>
      </c>
      <c r="E292" s="11">
        <v>7</v>
      </c>
      <c r="F292" s="12">
        <v>1</v>
      </c>
      <c r="G292" s="7" t="s">
        <v>58</v>
      </c>
      <c r="H292" s="12">
        <v>0</v>
      </c>
      <c r="I292" s="13">
        <v>50000000</v>
      </c>
      <c r="J292" s="13">
        <v>50000000</v>
      </c>
      <c r="K292" s="14">
        <v>0</v>
      </c>
      <c r="L292" s="14">
        <v>0</v>
      </c>
      <c r="M292" s="15"/>
      <c r="N292" s="7" t="s">
        <v>104</v>
      </c>
      <c r="O292" s="10" t="s">
        <v>109530</v>
      </c>
      <c r="P292" s="7">
        <v>3837020</v>
      </c>
      <c r="Q292" s="7" t="s">
        <v>107930</v>
      </c>
      <c r="R292"/>
    </row>
    <row r="293" spans="1:18" ht="33.75" x14ac:dyDescent="0.2">
      <c r="A293" s="10" t="s">
        <v>19696</v>
      </c>
      <c r="B293" s="10" t="s">
        <v>108425</v>
      </c>
      <c r="C293" s="11">
        <v>2</v>
      </c>
      <c r="D293" s="11">
        <v>2</v>
      </c>
      <c r="E293" s="11">
        <v>10</v>
      </c>
      <c r="F293" s="12">
        <v>1</v>
      </c>
      <c r="G293" s="7" t="s">
        <v>58</v>
      </c>
      <c r="H293" s="12">
        <v>0</v>
      </c>
      <c r="I293" s="13">
        <v>42400000</v>
      </c>
      <c r="J293" s="13">
        <v>42400000</v>
      </c>
      <c r="K293" s="14">
        <v>0</v>
      </c>
      <c r="L293" s="14">
        <v>0</v>
      </c>
      <c r="M293" s="15"/>
      <c r="N293" s="7" t="s">
        <v>104</v>
      </c>
      <c r="O293" s="10" t="s">
        <v>109530</v>
      </c>
      <c r="P293" s="7">
        <v>3837020</v>
      </c>
      <c r="Q293" s="7" t="s">
        <v>107930</v>
      </c>
      <c r="R293"/>
    </row>
    <row r="294" spans="1:18" ht="33.75" x14ac:dyDescent="0.2">
      <c r="A294" s="10" t="s">
        <v>20530</v>
      </c>
      <c r="B294" s="10" t="s">
        <v>108426</v>
      </c>
      <c r="C294" s="11">
        <v>4</v>
      </c>
      <c r="D294" s="11">
        <v>4</v>
      </c>
      <c r="E294" s="11">
        <v>6</v>
      </c>
      <c r="F294" s="12">
        <v>1</v>
      </c>
      <c r="G294" s="7" t="s">
        <v>58</v>
      </c>
      <c r="H294" s="12">
        <v>0</v>
      </c>
      <c r="I294" s="13">
        <v>15000000</v>
      </c>
      <c r="J294" s="13">
        <v>15000000</v>
      </c>
      <c r="K294" s="14">
        <v>0</v>
      </c>
      <c r="L294" s="14">
        <v>0</v>
      </c>
      <c r="M294" s="15"/>
      <c r="N294" s="7" t="s">
        <v>104</v>
      </c>
      <c r="O294" s="10" t="s">
        <v>109530</v>
      </c>
      <c r="P294" s="7">
        <v>3837020</v>
      </c>
      <c r="Q294" s="7" t="s">
        <v>107930</v>
      </c>
      <c r="R294"/>
    </row>
    <row r="295" spans="1:18" ht="33.75" x14ac:dyDescent="0.2">
      <c r="A295" s="10" t="s">
        <v>20530</v>
      </c>
      <c r="B295" s="10" t="s">
        <v>108427</v>
      </c>
      <c r="C295" s="11">
        <v>3</v>
      </c>
      <c r="D295" s="11">
        <v>3</v>
      </c>
      <c r="E295" s="11">
        <v>8</v>
      </c>
      <c r="F295" s="12">
        <v>1</v>
      </c>
      <c r="G295" s="7" t="s">
        <v>58</v>
      </c>
      <c r="H295" s="12">
        <v>0</v>
      </c>
      <c r="I295" s="13">
        <v>30000000</v>
      </c>
      <c r="J295" s="13">
        <v>30000000</v>
      </c>
      <c r="K295" s="14">
        <v>0</v>
      </c>
      <c r="L295" s="14">
        <v>0</v>
      </c>
      <c r="M295" s="15"/>
      <c r="N295" s="7" t="s">
        <v>104</v>
      </c>
      <c r="O295" s="10" t="s">
        <v>109530</v>
      </c>
      <c r="P295" s="7">
        <v>3837020</v>
      </c>
      <c r="Q295" s="7" t="s">
        <v>107930</v>
      </c>
      <c r="R295"/>
    </row>
    <row r="296" spans="1:18" ht="33.75" x14ac:dyDescent="0.2">
      <c r="A296" s="10" t="s">
        <v>39121</v>
      </c>
      <c r="B296" s="10" t="s">
        <v>108428</v>
      </c>
      <c r="C296" s="11">
        <v>5</v>
      </c>
      <c r="D296" s="11">
        <v>5</v>
      </c>
      <c r="E296" s="11">
        <v>4</v>
      </c>
      <c r="F296" s="12">
        <v>1</v>
      </c>
      <c r="G296" s="7" t="s">
        <v>58</v>
      </c>
      <c r="H296" s="12">
        <v>0</v>
      </c>
      <c r="I296" s="13">
        <v>25000000</v>
      </c>
      <c r="J296" s="13">
        <v>25000000</v>
      </c>
      <c r="K296" s="14">
        <v>0</v>
      </c>
      <c r="L296" s="14">
        <v>0</v>
      </c>
      <c r="M296" s="15"/>
      <c r="N296" s="7" t="s">
        <v>104</v>
      </c>
      <c r="O296" s="10" t="s">
        <v>109530</v>
      </c>
      <c r="P296" s="7">
        <v>3837020</v>
      </c>
      <c r="Q296" s="7" t="s">
        <v>107930</v>
      </c>
      <c r="R296"/>
    </row>
    <row r="297" spans="1:18" ht="33.75" x14ac:dyDescent="0.2">
      <c r="A297" s="10" t="s">
        <v>102605</v>
      </c>
      <c r="B297" s="10" t="s">
        <v>108429</v>
      </c>
      <c r="C297" s="11">
        <v>1</v>
      </c>
      <c r="D297" s="11">
        <v>1</v>
      </c>
      <c r="E297" s="11">
        <v>11</v>
      </c>
      <c r="F297" s="12">
        <v>1</v>
      </c>
      <c r="G297" s="7" t="s">
        <v>44</v>
      </c>
      <c r="H297" s="12">
        <v>0</v>
      </c>
      <c r="I297" s="13">
        <v>304000000</v>
      </c>
      <c r="J297" s="13">
        <v>304000000</v>
      </c>
      <c r="K297" s="14">
        <v>0</v>
      </c>
      <c r="L297" s="14">
        <v>0</v>
      </c>
      <c r="M297" s="15"/>
      <c r="N297" s="7" t="s">
        <v>104</v>
      </c>
      <c r="O297" s="10" t="s">
        <v>109530</v>
      </c>
      <c r="P297" s="7">
        <v>3837020</v>
      </c>
      <c r="Q297" s="7" t="s">
        <v>107930</v>
      </c>
      <c r="R297"/>
    </row>
    <row r="298" spans="1:18" ht="33.75" x14ac:dyDescent="0.2">
      <c r="A298" s="10" t="s">
        <v>54012</v>
      </c>
      <c r="B298" s="10" t="s">
        <v>108430</v>
      </c>
      <c r="C298" s="11">
        <v>5</v>
      </c>
      <c r="D298" s="11">
        <v>5</v>
      </c>
      <c r="E298" s="11">
        <v>3</v>
      </c>
      <c r="F298" s="12">
        <v>1</v>
      </c>
      <c r="G298" s="7" t="s">
        <v>58</v>
      </c>
      <c r="H298" s="12">
        <v>0</v>
      </c>
      <c r="I298" s="13">
        <v>15900000</v>
      </c>
      <c r="J298" s="13">
        <v>15900000</v>
      </c>
      <c r="K298" s="14">
        <v>0</v>
      </c>
      <c r="L298" s="14">
        <v>0</v>
      </c>
      <c r="M298" s="15"/>
      <c r="N298" s="7" t="s">
        <v>104</v>
      </c>
      <c r="O298" s="10" t="s">
        <v>109530</v>
      </c>
      <c r="P298" s="7">
        <v>3837020</v>
      </c>
      <c r="Q298" s="7" t="s">
        <v>107930</v>
      </c>
      <c r="R298"/>
    </row>
    <row r="299" spans="1:18" ht="33.75" x14ac:dyDescent="0.2">
      <c r="A299" s="10" t="s">
        <v>32572</v>
      </c>
      <c r="B299" s="10" t="s">
        <v>108431</v>
      </c>
      <c r="C299" s="11">
        <v>4</v>
      </c>
      <c r="D299" s="11">
        <v>4</v>
      </c>
      <c r="E299" s="11">
        <v>3</v>
      </c>
      <c r="F299" s="12">
        <v>1</v>
      </c>
      <c r="G299" s="7" t="s">
        <v>58</v>
      </c>
      <c r="H299" s="12">
        <v>0</v>
      </c>
      <c r="I299" s="13">
        <v>10000000</v>
      </c>
      <c r="J299" s="13">
        <v>10000000</v>
      </c>
      <c r="K299" s="14">
        <v>0</v>
      </c>
      <c r="L299" s="14">
        <v>0</v>
      </c>
      <c r="M299" s="15"/>
      <c r="N299" s="7" t="s">
        <v>104</v>
      </c>
      <c r="O299" s="10" t="s">
        <v>109530</v>
      </c>
      <c r="P299" s="7">
        <v>3837020</v>
      </c>
      <c r="Q299" s="7" t="s">
        <v>107930</v>
      </c>
      <c r="R299"/>
    </row>
    <row r="300" spans="1:18" ht="33.75" x14ac:dyDescent="0.2">
      <c r="A300" s="10" t="s">
        <v>38540</v>
      </c>
      <c r="B300" s="10" t="s">
        <v>108432</v>
      </c>
      <c r="C300" s="11">
        <v>5</v>
      </c>
      <c r="D300" s="11">
        <v>5</v>
      </c>
      <c r="E300" s="11">
        <v>5</v>
      </c>
      <c r="F300" s="12">
        <v>1</v>
      </c>
      <c r="G300" s="7" t="s">
        <v>58</v>
      </c>
      <c r="H300" s="12">
        <v>0</v>
      </c>
      <c r="I300" s="13">
        <v>20000000</v>
      </c>
      <c r="J300" s="13">
        <v>20000000</v>
      </c>
      <c r="K300" s="14">
        <v>0</v>
      </c>
      <c r="L300" s="14">
        <v>0</v>
      </c>
      <c r="M300" s="15"/>
      <c r="N300" s="7" t="s">
        <v>104</v>
      </c>
      <c r="O300" s="10" t="s">
        <v>109530</v>
      </c>
      <c r="P300" s="7">
        <v>3837020</v>
      </c>
      <c r="Q300" s="7" t="s">
        <v>107930</v>
      </c>
      <c r="R300"/>
    </row>
    <row r="301" spans="1:18" ht="33.75" x14ac:dyDescent="0.2">
      <c r="A301" s="10" t="s">
        <v>104039</v>
      </c>
      <c r="B301" s="10" t="s">
        <v>108433</v>
      </c>
      <c r="C301" s="11">
        <v>3</v>
      </c>
      <c r="D301" s="11">
        <v>3</v>
      </c>
      <c r="E301" s="11">
        <v>10</v>
      </c>
      <c r="F301" s="12">
        <v>1</v>
      </c>
      <c r="G301" s="7" t="s">
        <v>58</v>
      </c>
      <c r="H301" s="12">
        <v>0</v>
      </c>
      <c r="I301" s="13">
        <v>12000000</v>
      </c>
      <c r="J301" s="13">
        <v>12000000</v>
      </c>
      <c r="K301" s="14">
        <v>0</v>
      </c>
      <c r="L301" s="14">
        <v>0</v>
      </c>
      <c r="M301" s="15"/>
      <c r="N301" s="7" t="s">
        <v>104</v>
      </c>
      <c r="O301" s="10" t="s">
        <v>109530</v>
      </c>
      <c r="P301" s="7">
        <v>3837020</v>
      </c>
      <c r="Q301" s="7" t="s">
        <v>107930</v>
      </c>
      <c r="R301"/>
    </row>
    <row r="302" spans="1:18" ht="33.75" x14ac:dyDescent="0.2">
      <c r="A302" s="10" t="s">
        <v>104025</v>
      </c>
      <c r="B302" s="10" t="s">
        <v>108434</v>
      </c>
      <c r="C302" s="11">
        <v>1</v>
      </c>
      <c r="D302" s="11">
        <v>1</v>
      </c>
      <c r="E302" s="11">
        <v>12</v>
      </c>
      <c r="F302" s="12">
        <v>1</v>
      </c>
      <c r="G302" s="7" t="s">
        <v>120</v>
      </c>
      <c r="H302" s="12">
        <v>0</v>
      </c>
      <c r="I302" s="13">
        <v>1663598644</v>
      </c>
      <c r="J302" s="13">
        <v>1263600000</v>
      </c>
      <c r="K302" s="14">
        <v>1</v>
      </c>
      <c r="L302" s="14">
        <v>3</v>
      </c>
      <c r="M302" s="15"/>
      <c r="N302" s="7" t="s">
        <v>104</v>
      </c>
      <c r="O302" s="10" t="s">
        <v>109530</v>
      </c>
      <c r="P302" s="7">
        <v>3837020</v>
      </c>
      <c r="Q302" s="7" t="s">
        <v>107930</v>
      </c>
      <c r="R302"/>
    </row>
    <row r="303" spans="1:18" ht="33.75" x14ac:dyDescent="0.2">
      <c r="A303" s="10" t="s">
        <v>39496</v>
      </c>
      <c r="B303" s="10" t="s">
        <v>108435</v>
      </c>
      <c r="C303" s="11">
        <v>2</v>
      </c>
      <c r="D303" s="11">
        <v>2</v>
      </c>
      <c r="E303" s="11">
        <v>11</v>
      </c>
      <c r="F303" s="12">
        <v>1</v>
      </c>
      <c r="G303" s="7" t="s">
        <v>58</v>
      </c>
      <c r="H303" s="12">
        <v>0</v>
      </c>
      <c r="I303" s="13">
        <v>78100466</v>
      </c>
      <c r="J303" s="13">
        <v>78100466</v>
      </c>
      <c r="K303" s="14">
        <v>0</v>
      </c>
      <c r="L303" s="14">
        <v>0</v>
      </c>
      <c r="M303" s="15"/>
      <c r="N303" s="7" t="s">
        <v>104</v>
      </c>
      <c r="O303" s="10" t="s">
        <v>109530</v>
      </c>
      <c r="P303" s="7">
        <v>3837020</v>
      </c>
      <c r="Q303" s="7" t="s">
        <v>107930</v>
      </c>
      <c r="R303"/>
    </row>
    <row r="304" spans="1:18" ht="33.75" x14ac:dyDescent="0.2">
      <c r="A304" s="10" t="s">
        <v>20490</v>
      </c>
      <c r="B304" s="10" t="s">
        <v>108436</v>
      </c>
      <c r="C304" s="11">
        <v>1</v>
      </c>
      <c r="D304" s="11">
        <v>1</v>
      </c>
      <c r="E304" s="11">
        <v>11</v>
      </c>
      <c r="F304" s="12">
        <v>1</v>
      </c>
      <c r="G304" s="7" t="s">
        <v>58</v>
      </c>
      <c r="H304" s="12">
        <v>0</v>
      </c>
      <c r="I304" s="13">
        <v>70000000.000000015</v>
      </c>
      <c r="J304" s="13">
        <v>70000000.000000015</v>
      </c>
      <c r="K304" s="14">
        <v>0</v>
      </c>
      <c r="L304" s="14">
        <v>0</v>
      </c>
      <c r="M304" s="15"/>
      <c r="N304" s="7" t="s">
        <v>104</v>
      </c>
      <c r="O304" s="10" t="s">
        <v>109530</v>
      </c>
      <c r="P304" s="7">
        <v>3837020</v>
      </c>
      <c r="Q304" s="7" t="s">
        <v>107930</v>
      </c>
      <c r="R304"/>
    </row>
    <row r="305" spans="1:18" ht="33.75" x14ac:dyDescent="0.2">
      <c r="A305" s="10" t="s">
        <v>105706</v>
      </c>
      <c r="B305" s="10" t="s">
        <v>108437</v>
      </c>
      <c r="C305" s="11">
        <v>1</v>
      </c>
      <c r="D305" s="11">
        <v>1</v>
      </c>
      <c r="E305" s="11">
        <v>1</v>
      </c>
      <c r="F305" s="12">
        <v>1</v>
      </c>
      <c r="G305" s="7" t="s">
        <v>120</v>
      </c>
      <c r="H305" s="12">
        <v>0</v>
      </c>
      <c r="I305" s="13">
        <v>2500000</v>
      </c>
      <c r="J305" s="13">
        <v>2500000</v>
      </c>
      <c r="K305" s="14">
        <v>0</v>
      </c>
      <c r="L305" s="14">
        <v>0</v>
      </c>
      <c r="M305" s="15"/>
      <c r="N305" s="7" t="s">
        <v>104</v>
      </c>
      <c r="O305" s="10" t="s">
        <v>109530</v>
      </c>
      <c r="P305" s="7">
        <v>3837020</v>
      </c>
      <c r="Q305" s="7" t="s">
        <v>107930</v>
      </c>
      <c r="R305"/>
    </row>
    <row r="306" spans="1:18" ht="33.75" x14ac:dyDescent="0.2">
      <c r="A306" s="10" t="s">
        <v>44117</v>
      </c>
      <c r="B306" s="10" t="s">
        <v>108438</v>
      </c>
      <c r="C306" s="11">
        <v>4</v>
      </c>
      <c r="D306" s="11">
        <v>4</v>
      </c>
      <c r="E306" s="11">
        <v>9</v>
      </c>
      <c r="F306" s="12">
        <v>1</v>
      </c>
      <c r="G306" s="7" t="s">
        <v>58</v>
      </c>
      <c r="H306" s="12">
        <v>0</v>
      </c>
      <c r="I306" s="13">
        <v>20000000</v>
      </c>
      <c r="J306" s="13">
        <v>20000000</v>
      </c>
      <c r="K306" s="14">
        <v>0</v>
      </c>
      <c r="L306" s="14">
        <v>0</v>
      </c>
      <c r="M306" s="15"/>
      <c r="N306" s="7" t="s">
        <v>104</v>
      </c>
      <c r="O306" s="10" t="s">
        <v>109530</v>
      </c>
      <c r="P306" s="7">
        <v>3837020</v>
      </c>
      <c r="Q306" s="7" t="s">
        <v>107930</v>
      </c>
      <c r="R306"/>
    </row>
    <row r="307" spans="1:18" ht="33.75" x14ac:dyDescent="0.2">
      <c r="A307" s="10" t="s">
        <v>43717</v>
      </c>
      <c r="B307" s="10" t="s">
        <v>108439</v>
      </c>
      <c r="C307" s="11">
        <v>2</v>
      </c>
      <c r="D307" s="11">
        <v>2</v>
      </c>
      <c r="E307" s="11">
        <v>10</v>
      </c>
      <c r="F307" s="12">
        <v>1</v>
      </c>
      <c r="G307" s="7" t="s">
        <v>58</v>
      </c>
      <c r="H307" s="12">
        <v>0</v>
      </c>
      <c r="I307" s="13">
        <v>25000000</v>
      </c>
      <c r="J307" s="13">
        <v>25000000</v>
      </c>
      <c r="K307" s="14">
        <v>0</v>
      </c>
      <c r="L307" s="14">
        <v>0</v>
      </c>
      <c r="M307" s="15"/>
      <c r="N307" s="7" t="s">
        <v>104</v>
      </c>
      <c r="O307" s="10" t="s">
        <v>109530</v>
      </c>
      <c r="P307" s="7">
        <v>3837020</v>
      </c>
      <c r="Q307" s="7" t="s">
        <v>107930</v>
      </c>
      <c r="R307"/>
    </row>
    <row r="308" spans="1:18" ht="33.75" x14ac:dyDescent="0.2">
      <c r="A308" s="10" t="s">
        <v>19135</v>
      </c>
      <c r="B308" s="10" t="s">
        <v>108440</v>
      </c>
      <c r="C308" s="11">
        <v>5</v>
      </c>
      <c r="D308" s="11">
        <v>5</v>
      </c>
      <c r="E308" s="11">
        <v>8</v>
      </c>
      <c r="F308" s="12">
        <v>1</v>
      </c>
      <c r="G308" s="7" t="s">
        <v>58</v>
      </c>
      <c r="H308" s="12">
        <v>0</v>
      </c>
      <c r="I308" s="13">
        <v>80000000</v>
      </c>
      <c r="J308" s="13">
        <v>80000000</v>
      </c>
      <c r="K308" s="14">
        <v>0</v>
      </c>
      <c r="L308" s="14">
        <v>0</v>
      </c>
      <c r="M308" s="15"/>
      <c r="N308" s="7" t="s">
        <v>104</v>
      </c>
      <c r="O308" s="10" t="s">
        <v>109530</v>
      </c>
      <c r="P308" s="7">
        <v>3837020</v>
      </c>
      <c r="Q308" s="7" t="s">
        <v>107930</v>
      </c>
      <c r="R308"/>
    </row>
    <row r="309" spans="1:18" ht="33.75" x14ac:dyDescent="0.2">
      <c r="A309" s="10" t="s">
        <v>104365</v>
      </c>
      <c r="B309" s="10" t="s">
        <v>108441</v>
      </c>
      <c r="C309" s="11">
        <v>5</v>
      </c>
      <c r="D309" s="11">
        <v>5</v>
      </c>
      <c r="E309" s="11">
        <v>3</v>
      </c>
      <c r="F309" s="12">
        <v>1</v>
      </c>
      <c r="G309" s="7" t="s">
        <v>58</v>
      </c>
      <c r="H309" s="12">
        <v>0</v>
      </c>
      <c r="I309" s="13">
        <v>5000000</v>
      </c>
      <c r="J309" s="13">
        <v>5000000</v>
      </c>
      <c r="K309" s="14">
        <v>0</v>
      </c>
      <c r="L309" s="14">
        <v>0</v>
      </c>
      <c r="M309" s="15"/>
      <c r="N309" s="7" t="s">
        <v>104</v>
      </c>
      <c r="O309" s="10" t="s">
        <v>109530</v>
      </c>
      <c r="P309" s="7">
        <v>3837020</v>
      </c>
      <c r="Q309" s="7" t="s">
        <v>107930</v>
      </c>
      <c r="R309"/>
    </row>
    <row r="310" spans="1:18" ht="33.75" x14ac:dyDescent="0.2">
      <c r="A310" s="10" t="s">
        <v>53858</v>
      </c>
      <c r="B310" s="10" t="s">
        <v>108442</v>
      </c>
      <c r="C310" s="11">
        <v>6</v>
      </c>
      <c r="D310" s="11">
        <v>6</v>
      </c>
      <c r="E310" s="11">
        <v>1</v>
      </c>
      <c r="F310" s="12">
        <v>1</v>
      </c>
      <c r="G310" s="7" t="s">
        <v>58</v>
      </c>
      <c r="H310" s="12">
        <v>0</v>
      </c>
      <c r="I310" s="13">
        <v>15000000</v>
      </c>
      <c r="J310" s="13">
        <v>15000000</v>
      </c>
      <c r="K310" s="14">
        <v>0</v>
      </c>
      <c r="L310" s="14">
        <v>0</v>
      </c>
      <c r="M310" s="15"/>
      <c r="N310" s="7" t="s">
        <v>104</v>
      </c>
      <c r="O310" s="10" t="s">
        <v>109530</v>
      </c>
      <c r="P310" s="7">
        <v>3837020</v>
      </c>
      <c r="Q310" s="7" t="s">
        <v>107930</v>
      </c>
      <c r="R310"/>
    </row>
    <row r="311" spans="1:18" ht="33.75" x14ac:dyDescent="0.2">
      <c r="A311" s="10" t="s">
        <v>103583</v>
      </c>
      <c r="B311" s="10" t="s">
        <v>108443</v>
      </c>
      <c r="C311" s="11">
        <v>1</v>
      </c>
      <c r="D311" s="11">
        <v>1</v>
      </c>
      <c r="E311" s="11">
        <v>12</v>
      </c>
      <c r="F311" s="12">
        <v>1</v>
      </c>
      <c r="G311" s="7" t="s">
        <v>120</v>
      </c>
      <c r="H311" s="12">
        <v>0</v>
      </c>
      <c r="I311" s="13">
        <v>3000000</v>
      </c>
      <c r="J311" s="13">
        <v>3000000</v>
      </c>
      <c r="K311" s="14">
        <v>0</v>
      </c>
      <c r="L311" s="14">
        <v>0</v>
      </c>
      <c r="M311" s="15"/>
      <c r="N311" s="7" t="s">
        <v>104</v>
      </c>
      <c r="O311" s="10" t="s">
        <v>109530</v>
      </c>
      <c r="P311" s="7">
        <v>3837020</v>
      </c>
      <c r="Q311" s="7" t="s">
        <v>107930</v>
      </c>
      <c r="R311"/>
    </row>
    <row r="312" spans="1:18" ht="33.75" x14ac:dyDescent="0.2">
      <c r="A312" s="10" t="s">
        <v>103583</v>
      </c>
      <c r="B312" s="10" t="s">
        <v>108444</v>
      </c>
      <c r="C312" s="11">
        <v>1</v>
      </c>
      <c r="D312" s="11">
        <v>1</v>
      </c>
      <c r="E312" s="11">
        <v>12</v>
      </c>
      <c r="F312" s="12">
        <v>1</v>
      </c>
      <c r="G312" s="7" t="s">
        <v>120</v>
      </c>
      <c r="H312" s="12">
        <v>0</v>
      </c>
      <c r="I312" s="13">
        <v>142952000</v>
      </c>
      <c r="J312" s="13">
        <v>142952000</v>
      </c>
      <c r="K312" s="14">
        <v>0</v>
      </c>
      <c r="L312" s="14">
        <v>0</v>
      </c>
      <c r="M312" s="15"/>
      <c r="N312" s="7" t="s">
        <v>104</v>
      </c>
      <c r="O312" s="10" t="s">
        <v>109530</v>
      </c>
      <c r="P312" s="7">
        <v>3837020</v>
      </c>
      <c r="Q312" s="7" t="s">
        <v>107930</v>
      </c>
      <c r="R312"/>
    </row>
    <row r="313" spans="1:18" ht="33.75" x14ac:dyDescent="0.2">
      <c r="A313" s="10" t="s">
        <v>103441</v>
      </c>
      <c r="B313" s="10" t="s">
        <v>108445</v>
      </c>
      <c r="C313" s="11">
        <v>1</v>
      </c>
      <c r="D313" s="11">
        <v>1</v>
      </c>
      <c r="E313" s="11">
        <v>11</v>
      </c>
      <c r="F313" s="12">
        <v>1</v>
      </c>
      <c r="G313" s="7" t="s">
        <v>17</v>
      </c>
      <c r="H313" s="12">
        <v>0</v>
      </c>
      <c r="I313" s="13">
        <v>1575132312</v>
      </c>
      <c r="J313" s="13">
        <v>1575132312</v>
      </c>
      <c r="K313" s="14">
        <v>0</v>
      </c>
      <c r="L313" s="14">
        <v>0</v>
      </c>
      <c r="M313" s="15"/>
      <c r="N313" s="7" t="s">
        <v>104</v>
      </c>
      <c r="O313" s="10" t="s">
        <v>109530</v>
      </c>
      <c r="P313" s="7">
        <v>3837020</v>
      </c>
      <c r="Q313" s="7" t="s">
        <v>107930</v>
      </c>
      <c r="R313"/>
    </row>
    <row r="314" spans="1:18" ht="33.75" x14ac:dyDescent="0.2">
      <c r="A314" s="10" t="s">
        <v>103437</v>
      </c>
      <c r="B314" s="10" t="s">
        <v>108446</v>
      </c>
      <c r="C314" s="11">
        <v>1</v>
      </c>
      <c r="D314" s="11">
        <v>1</v>
      </c>
      <c r="E314" s="11">
        <v>11</v>
      </c>
      <c r="F314" s="12">
        <v>1</v>
      </c>
      <c r="G314" s="7" t="s">
        <v>58</v>
      </c>
      <c r="H314" s="12">
        <v>0</v>
      </c>
      <c r="I314" s="13">
        <v>73920000</v>
      </c>
      <c r="J314" s="13">
        <v>73920000</v>
      </c>
      <c r="K314" s="14">
        <v>0</v>
      </c>
      <c r="L314" s="14">
        <v>0</v>
      </c>
      <c r="M314" s="15"/>
      <c r="N314" s="7" t="s">
        <v>104</v>
      </c>
      <c r="O314" s="10" t="s">
        <v>109530</v>
      </c>
      <c r="P314" s="7">
        <v>3837020</v>
      </c>
      <c r="Q314" s="7" t="s">
        <v>107930</v>
      </c>
      <c r="R314"/>
    </row>
    <row r="315" spans="1:18" ht="33.75" x14ac:dyDescent="0.2">
      <c r="A315" s="10" t="s">
        <v>104524</v>
      </c>
      <c r="B315" s="10" t="s">
        <v>108447</v>
      </c>
      <c r="C315" s="11">
        <v>1</v>
      </c>
      <c r="D315" s="11">
        <v>1</v>
      </c>
      <c r="E315" s="11">
        <v>13</v>
      </c>
      <c r="F315" s="12">
        <v>1</v>
      </c>
      <c r="G315" s="7" t="s">
        <v>120</v>
      </c>
      <c r="H315" s="12">
        <v>0</v>
      </c>
      <c r="I315" s="13">
        <v>3000000000</v>
      </c>
      <c r="J315" s="13">
        <v>1849583715</v>
      </c>
      <c r="K315" s="14">
        <v>1</v>
      </c>
      <c r="L315" s="14">
        <v>3</v>
      </c>
      <c r="M315" s="15"/>
      <c r="N315" s="7" t="s">
        <v>104</v>
      </c>
      <c r="O315" s="10" t="s">
        <v>109530</v>
      </c>
      <c r="P315" s="7">
        <v>3837020</v>
      </c>
      <c r="Q315" s="7" t="s">
        <v>107930</v>
      </c>
      <c r="R315"/>
    </row>
    <row r="316" spans="1:18" ht="33.75" x14ac:dyDescent="0.2">
      <c r="A316" s="10" t="s">
        <v>104524</v>
      </c>
      <c r="B316" s="10" t="s">
        <v>108448</v>
      </c>
      <c r="C316" s="11">
        <v>6</v>
      </c>
      <c r="D316" s="11">
        <v>6</v>
      </c>
      <c r="E316" s="11">
        <v>6</v>
      </c>
      <c r="F316" s="12">
        <v>1</v>
      </c>
      <c r="G316" s="7" t="s">
        <v>120</v>
      </c>
      <c r="H316" s="12">
        <v>0</v>
      </c>
      <c r="I316" s="13">
        <v>6000000000</v>
      </c>
      <c r="J316" s="13">
        <v>6000000000</v>
      </c>
      <c r="K316" s="14">
        <v>0</v>
      </c>
      <c r="L316" s="14">
        <v>0</v>
      </c>
      <c r="M316" s="15"/>
      <c r="N316" s="7" t="s">
        <v>104</v>
      </c>
      <c r="O316" s="10" t="s">
        <v>109530</v>
      </c>
      <c r="P316" s="7">
        <v>3837020</v>
      </c>
      <c r="Q316" s="7" t="s">
        <v>107930</v>
      </c>
      <c r="R316"/>
    </row>
    <row r="317" spans="1:18" ht="33.75" x14ac:dyDescent="0.2">
      <c r="A317" s="10" t="s">
        <v>103657</v>
      </c>
      <c r="B317" s="10" t="s">
        <v>108449</v>
      </c>
      <c r="C317" s="11">
        <v>1</v>
      </c>
      <c r="D317" s="11">
        <v>1</v>
      </c>
      <c r="E317" s="11">
        <v>11</v>
      </c>
      <c r="F317" s="12">
        <v>1</v>
      </c>
      <c r="G317" s="7" t="s">
        <v>17</v>
      </c>
      <c r="H317" s="12">
        <v>0</v>
      </c>
      <c r="I317" s="13">
        <v>1304201676</v>
      </c>
      <c r="J317" s="13">
        <v>1304201676</v>
      </c>
      <c r="K317" s="14">
        <v>0</v>
      </c>
      <c r="L317" s="14">
        <v>0</v>
      </c>
      <c r="M317" s="15"/>
      <c r="N317" s="7" t="s">
        <v>104</v>
      </c>
      <c r="O317" s="10" t="s">
        <v>109530</v>
      </c>
      <c r="P317" s="7">
        <v>3837020</v>
      </c>
      <c r="Q317" s="7" t="s">
        <v>107930</v>
      </c>
      <c r="R317"/>
    </row>
    <row r="318" spans="1:18" ht="33.75" x14ac:dyDescent="0.2">
      <c r="A318" s="10" t="s">
        <v>106712</v>
      </c>
      <c r="B318" s="10" t="s">
        <v>108450</v>
      </c>
      <c r="C318" s="11">
        <v>1</v>
      </c>
      <c r="D318" s="11">
        <v>1</v>
      </c>
      <c r="E318" s="11">
        <v>6</v>
      </c>
      <c r="F318" s="12">
        <v>1</v>
      </c>
      <c r="G318" s="7" t="s">
        <v>58</v>
      </c>
      <c r="H318" s="12">
        <v>0</v>
      </c>
      <c r="I318" s="13">
        <v>79200000</v>
      </c>
      <c r="J318" s="13">
        <v>79200000</v>
      </c>
      <c r="K318" s="14">
        <v>0</v>
      </c>
      <c r="L318" s="14">
        <v>0</v>
      </c>
      <c r="M318" s="15"/>
      <c r="N318" s="7" t="s">
        <v>104</v>
      </c>
      <c r="O318" s="10" t="s">
        <v>109530</v>
      </c>
      <c r="P318" s="7" t="s">
        <v>108019</v>
      </c>
      <c r="Q318" s="7" t="s">
        <v>107930</v>
      </c>
      <c r="R318"/>
    </row>
    <row r="319" spans="1:18" ht="33.75" x14ac:dyDescent="0.2">
      <c r="A319" s="10" t="s">
        <v>106712</v>
      </c>
      <c r="B319" s="10" t="s">
        <v>108451</v>
      </c>
      <c r="C319" s="11">
        <v>5</v>
      </c>
      <c r="D319" s="11">
        <v>5</v>
      </c>
      <c r="E319" s="11">
        <v>6</v>
      </c>
      <c r="F319" s="12">
        <v>1</v>
      </c>
      <c r="G319" s="7" t="s">
        <v>58</v>
      </c>
      <c r="H319" s="12">
        <v>0</v>
      </c>
      <c r="I319" s="13">
        <v>20000000</v>
      </c>
      <c r="J319" s="13">
        <v>20000000</v>
      </c>
      <c r="K319" s="14">
        <v>0</v>
      </c>
      <c r="L319" s="14">
        <v>0</v>
      </c>
      <c r="M319" s="15"/>
      <c r="N319" s="7" t="s">
        <v>104</v>
      </c>
      <c r="O319" s="10" t="s">
        <v>109530</v>
      </c>
      <c r="P319" s="7">
        <v>3837020</v>
      </c>
      <c r="Q319" s="7" t="s">
        <v>107930</v>
      </c>
      <c r="R319"/>
    </row>
    <row r="320" spans="1:18" ht="33.75" x14ac:dyDescent="0.2">
      <c r="A320" s="10" t="s">
        <v>106464</v>
      </c>
      <c r="B320" s="10" t="s">
        <v>108452</v>
      </c>
      <c r="C320" s="11">
        <v>7</v>
      </c>
      <c r="D320" s="11">
        <v>7</v>
      </c>
      <c r="E320" s="11">
        <v>5</v>
      </c>
      <c r="F320" s="12">
        <v>1</v>
      </c>
      <c r="G320" s="7" t="s">
        <v>120</v>
      </c>
      <c r="H320" s="12">
        <v>0</v>
      </c>
      <c r="I320" s="13">
        <v>300000000</v>
      </c>
      <c r="J320" s="13">
        <v>300000000</v>
      </c>
      <c r="K320" s="14">
        <v>0</v>
      </c>
      <c r="L320" s="14">
        <v>0</v>
      </c>
      <c r="M320" s="15"/>
      <c r="N320" s="7" t="s">
        <v>104</v>
      </c>
      <c r="O320" s="10" t="s">
        <v>109530</v>
      </c>
      <c r="P320" s="7">
        <v>3837020</v>
      </c>
      <c r="Q320" s="7" t="s">
        <v>107930</v>
      </c>
      <c r="R320"/>
    </row>
    <row r="321" spans="1:18" ht="33.75" x14ac:dyDescent="0.2">
      <c r="A321" s="10" t="s">
        <v>104249</v>
      </c>
      <c r="B321" s="10" t="s">
        <v>108453</v>
      </c>
      <c r="C321" s="11">
        <v>3</v>
      </c>
      <c r="D321" s="11">
        <v>3</v>
      </c>
      <c r="E321" s="11">
        <v>3</v>
      </c>
      <c r="F321" s="12">
        <v>1</v>
      </c>
      <c r="G321" s="7" t="s">
        <v>58</v>
      </c>
      <c r="H321" s="12">
        <v>0</v>
      </c>
      <c r="I321" s="13">
        <v>25000000</v>
      </c>
      <c r="J321" s="13">
        <v>25000000</v>
      </c>
      <c r="K321" s="14">
        <v>0</v>
      </c>
      <c r="L321" s="14">
        <v>0</v>
      </c>
      <c r="M321" s="15"/>
      <c r="N321" s="7" t="s">
        <v>104</v>
      </c>
      <c r="O321" s="10" t="s">
        <v>109530</v>
      </c>
      <c r="P321" s="7">
        <v>3837020</v>
      </c>
      <c r="Q321" s="7" t="s">
        <v>107930</v>
      </c>
      <c r="R321"/>
    </row>
    <row r="322" spans="1:18" ht="33.75" x14ac:dyDescent="0.2">
      <c r="A322" s="10" t="s">
        <v>43649</v>
      </c>
      <c r="B322" s="10" t="s">
        <v>108454</v>
      </c>
      <c r="C322" s="11">
        <v>5</v>
      </c>
      <c r="D322" s="11">
        <v>5</v>
      </c>
      <c r="E322" s="11">
        <v>3</v>
      </c>
      <c r="F322" s="12">
        <v>1</v>
      </c>
      <c r="G322" s="7" t="s">
        <v>58</v>
      </c>
      <c r="H322" s="12">
        <v>0</v>
      </c>
      <c r="I322" s="13">
        <v>30000000</v>
      </c>
      <c r="J322" s="13">
        <v>30000000</v>
      </c>
      <c r="K322" s="14">
        <v>0</v>
      </c>
      <c r="L322" s="14">
        <v>0</v>
      </c>
      <c r="M322" s="15"/>
      <c r="N322" s="7" t="s">
        <v>104</v>
      </c>
      <c r="O322" s="10" t="s">
        <v>109530</v>
      </c>
      <c r="P322" s="7">
        <v>3837020</v>
      </c>
      <c r="Q322" s="7" t="s">
        <v>107930</v>
      </c>
      <c r="R322"/>
    </row>
    <row r="323" spans="1:18" ht="33.75" x14ac:dyDescent="0.2">
      <c r="A323" s="10" t="s">
        <v>104249</v>
      </c>
      <c r="B323" s="10" t="s">
        <v>108455</v>
      </c>
      <c r="C323" s="11">
        <v>3</v>
      </c>
      <c r="D323" s="11">
        <v>3</v>
      </c>
      <c r="E323" s="11">
        <v>2</v>
      </c>
      <c r="F323" s="12">
        <v>1</v>
      </c>
      <c r="G323" s="7" t="s">
        <v>58</v>
      </c>
      <c r="H323" s="12">
        <v>0</v>
      </c>
      <c r="I323" s="13">
        <v>10000000</v>
      </c>
      <c r="J323" s="13">
        <v>10000000</v>
      </c>
      <c r="K323" s="14">
        <v>0</v>
      </c>
      <c r="L323" s="14">
        <v>0</v>
      </c>
      <c r="M323" s="15"/>
      <c r="N323" s="7" t="s">
        <v>104</v>
      </c>
      <c r="O323" s="10" t="s">
        <v>109530</v>
      </c>
      <c r="P323" s="7" t="s">
        <v>108019</v>
      </c>
      <c r="Q323" s="7" t="s">
        <v>107930</v>
      </c>
      <c r="R323"/>
    </row>
    <row r="324" spans="1:18" ht="33.75" x14ac:dyDescent="0.2">
      <c r="A324" s="10" t="s">
        <v>51088</v>
      </c>
      <c r="B324" s="10" t="s">
        <v>108456</v>
      </c>
      <c r="C324" s="11">
        <v>7</v>
      </c>
      <c r="D324" s="11">
        <v>7</v>
      </c>
      <c r="E324" s="11">
        <v>5</v>
      </c>
      <c r="F324" s="12">
        <v>1</v>
      </c>
      <c r="G324" s="7" t="s">
        <v>44</v>
      </c>
      <c r="H324" s="12">
        <v>0</v>
      </c>
      <c r="I324" s="13">
        <v>190000000</v>
      </c>
      <c r="J324" s="13">
        <v>190000000</v>
      </c>
      <c r="K324" s="14">
        <v>0</v>
      </c>
      <c r="L324" s="14">
        <v>0</v>
      </c>
      <c r="M324" s="15"/>
      <c r="N324" s="7" t="s">
        <v>104</v>
      </c>
      <c r="O324" s="10" t="s">
        <v>109530</v>
      </c>
      <c r="P324" s="7">
        <v>3837020</v>
      </c>
      <c r="Q324" s="7" t="s">
        <v>107930</v>
      </c>
      <c r="R324"/>
    </row>
    <row r="325" spans="1:18" ht="33.75" x14ac:dyDescent="0.2">
      <c r="A325" s="10" t="s">
        <v>22469</v>
      </c>
      <c r="B325" s="10" t="s">
        <v>108457</v>
      </c>
      <c r="C325" s="11">
        <v>3</v>
      </c>
      <c r="D325" s="11">
        <v>3</v>
      </c>
      <c r="E325" s="11">
        <v>3</v>
      </c>
      <c r="F325" s="12">
        <v>1</v>
      </c>
      <c r="G325" s="7" t="s">
        <v>44</v>
      </c>
      <c r="H325" s="12">
        <v>0</v>
      </c>
      <c r="I325" s="13">
        <v>150000000</v>
      </c>
      <c r="J325" s="13">
        <v>150000000</v>
      </c>
      <c r="K325" s="14">
        <v>0</v>
      </c>
      <c r="L325" s="14">
        <v>0</v>
      </c>
      <c r="M325" s="15"/>
      <c r="N325" s="7" t="s">
        <v>104</v>
      </c>
      <c r="O325" s="10" t="s">
        <v>109530</v>
      </c>
      <c r="P325" s="7">
        <v>3837020</v>
      </c>
      <c r="Q325" s="7" t="s">
        <v>107930</v>
      </c>
      <c r="R325"/>
    </row>
    <row r="326" spans="1:18" ht="33.75" x14ac:dyDescent="0.2">
      <c r="A326" s="10" t="s">
        <v>104365</v>
      </c>
      <c r="B326" s="10" t="s">
        <v>108458</v>
      </c>
      <c r="C326" s="11">
        <v>6</v>
      </c>
      <c r="D326" s="11">
        <v>6</v>
      </c>
      <c r="E326" s="11">
        <v>5</v>
      </c>
      <c r="F326" s="12">
        <v>1</v>
      </c>
      <c r="G326" s="7" t="s">
        <v>58</v>
      </c>
      <c r="H326" s="12">
        <v>0</v>
      </c>
      <c r="I326" s="13">
        <v>50000000</v>
      </c>
      <c r="J326" s="13">
        <v>50000000</v>
      </c>
      <c r="K326" s="14">
        <v>0</v>
      </c>
      <c r="L326" s="14">
        <v>0</v>
      </c>
      <c r="M326" s="15"/>
      <c r="N326" s="7" t="s">
        <v>104</v>
      </c>
      <c r="O326" s="10" t="s">
        <v>109530</v>
      </c>
      <c r="P326" s="7">
        <v>3837020</v>
      </c>
      <c r="Q326" s="7" t="s">
        <v>107930</v>
      </c>
      <c r="R326"/>
    </row>
    <row r="327" spans="1:18" ht="33.75" x14ac:dyDescent="0.2">
      <c r="A327" s="10" t="s">
        <v>103669</v>
      </c>
      <c r="B327" s="10" t="s">
        <v>108459</v>
      </c>
      <c r="C327" s="11">
        <v>8</v>
      </c>
      <c r="D327" s="11">
        <v>8</v>
      </c>
      <c r="E327" s="11">
        <v>4</v>
      </c>
      <c r="F327" s="12">
        <v>1</v>
      </c>
      <c r="G327" s="7" t="s">
        <v>58</v>
      </c>
      <c r="H327" s="12">
        <v>0</v>
      </c>
      <c r="I327" s="13">
        <v>20000000</v>
      </c>
      <c r="J327" s="13">
        <v>20000000</v>
      </c>
      <c r="K327" s="14">
        <v>0</v>
      </c>
      <c r="L327" s="14">
        <v>0</v>
      </c>
      <c r="M327" s="15"/>
      <c r="N327" s="7" t="s">
        <v>104</v>
      </c>
      <c r="O327" s="10" t="s">
        <v>109530</v>
      </c>
      <c r="P327" s="7">
        <v>3837020</v>
      </c>
      <c r="Q327" s="7" t="s">
        <v>107930</v>
      </c>
      <c r="R327"/>
    </row>
    <row r="328" spans="1:18" ht="33.75" x14ac:dyDescent="0.2">
      <c r="A328" s="10" t="s">
        <v>37371</v>
      </c>
      <c r="B328" s="10" t="s">
        <v>108460</v>
      </c>
      <c r="C328" s="11">
        <v>3</v>
      </c>
      <c r="D328" s="11">
        <v>3</v>
      </c>
      <c r="E328" s="11">
        <v>4</v>
      </c>
      <c r="F328" s="12">
        <v>1</v>
      </c>
      <c r="G328" s="7" t="s">
        <v>44</v>
      </c>
      <c r="H328" s="12">
        <v>0</v>
      </c>
      <c r="I328" s="13">
        <v>1800000000</v>
      </c>
      <c r="J328" s="13">
        <v>1800000000</v>
      </c>
      <c r="K328" s="14">
        <v>0</v>
      </c>
      <c r="L328" s="14">
        <v>0</v>
      </c>
      <c r="M328" s="15"/>
      <c r="N328" s="7" t="s">
        <v>104</v>
      </c>
      <c r="O328" s="10" t="s">
        <v>109530</v>
      </c>
      <c r="P328" s="7">
        <v>3837020</v>
      </c>
      <c r="Q328" s="7" t="s">
        <v>107930</v>
      </c>
      <c r="R328"/>
    </row>
    <row r="329" spans="1:18" ht="33.75" x14ac:dyDescent="0.2">
      <c r="A329" s="10" t="s">
        <v>23049</v>
      </c>
      <c r="B329" s="10" t="s">
        <v>108461</v>
      </c>
      <c r="C329" s="11">
        <v>4</v>
      </c>
      <c r="D329" s="11">
        <v>4</v>
      </c>
      <c r="E329" s="11">
        <v>3</v>
      </c>
      <c r="F329" s="12">
        <v>1</v>
      </c>
      <c r="G329" s="7" t="s">
        <v>44</v>
      </c>
      <c r="H329" s="12">
        <v>0</v>
      </c>
      <c r="I329" s="13">
        <v>1600000000</v>
      </c>
      <c r="J329" s="13">
        <v>1600000000</v>
      </c>
      <c r="K329" s="14">
        <v>0</v>
      </c>
      <c r="L329" s="14">
        <v>0</v>
      </c>
      <c r="M329" s="15"/>
      <c r="N329" s="7" t="s">
        <v>104</v>
      </c>
      <c r="O329" s="10" t="s">
        <v>109530</v>
      </c>
      <c r="P329" s="7">
        <v>3837020</v>
      </c>
      <c r="Q329" s="7" t="s">
        <v>107930</v>
      </c>
      <c r="R329"/>
    </row>
    <row r="330" spans="1:18" ht="33.75" x14ac:dyDescent="0.2">
      <c r="A330" s="10" t="s">
        <v>21283</v>
      </c>
      <c r="B330" s="10" t="s">
        <v>108462</v>
      </c>
      <c r="C330" s="11">
        <v>3</v>
      </c>
      <c r="D330" s="11">
        <v>3</v>
      </c>
      <c r="E330" s="11">
        <v>6</v>
      </c>
      <c r="F330" s="12">
        <v>1</v>
      </c>
      <c r="G330" s="7" t="s">
        <v>44</v>
      </c>
      <c r="H330" s="12">
        <v>0</v>
      </c>
      <c r="I330" s="13">
        <v>500000000</v>
      </c>
      <c r="J330" s="13">
        <v>500000000</v>
      </c>
      <c r="K330" s="14">
        <v>0</v>
      </c>
      <c r="L330" s="14">
        <v>0</v>
      </c>
      <c r="M330" s="15"/>
      <c r="N330" s="7" t="s">
        <v>104</v>
      </c>
      <c r="O330" s="10" t="s">
        <v>109530</v>
      </c>
      <c r="P330" s="7">
        <v>3837020</v>
      </c>
      <c r="Q330" s="7" t="s">
        <v>107930</v>
      </c>
      <c r="R330"/>
    </row>
    <row r="331" spans="1:18" ht="33.75" x14ac:dyDescent="0.2">
      <c r="A331" s="10" t="s">
        <v>21283</v>
      </c>
      <c r="B331" s="10" t="s">
        <v>108463</v>
      </c>
      <c r="C331" s="11">
        <v>3</v>
      </c>
      <c r="D331" s="11">
        <v>3</v>
      </c>
      <c r="E331" s="11">
        <v>4</v>
      </c>
      <c r="F331" s="12">
        <v>1</v>
      </c>
      <c r="G331" s="7" t="s">
        <v>44</v>
      </c>
      <c r="H331" s="12">
        <v>0</v>
      </c>
      <c r="I331" s="13">
        <v>1200000000</v>
      </c>
      <c r="J331" s="13">
        <v>1200000000</v>
      </c>
      <c r="K331" s="14">
        <v>0</v>
      </c>
      <c r="L331" s="14">
        <v>0</v>
      </c>
      <c r="M331" s="15"/>
      <c r="N331" s="7" t="s">
        <v>104</v>
      </c>
      <c r="O331" s="10" t="s">
        <v>109530</v>
      </c>
      <c r="P331" s="7">
        <v>3837020</v>
      </c>
      <c r="Q331" s="7" t="s">
        <v>107930</v>
      </c>
      <c r="R331"/>
    </row>
    <row r="332" spans="1:18" ht="33.75" x14ac:dyDescent="0.2">
      <c r="A332" s="10" t="s">
        <v>21283</v>
      </c>
      <c r="B332" s="10" t="s">
        <v>108464</v>
      </c>
      <c r="C332" s="11">
        <v>1</v>
      </c>
      <c r="D332" s="11">
        <v>1</v>
      </c>
      <c r="E332" s="11">
        <v>11</v>
      </c>
      <c r="F332" s="12">
        <v>1</v>
      </c>
      <c r="G332" s="7" t="s">
        <v>120</v>
      </c>
      <c r="H332" s="12">
        <v>0</v>
      </c>
      <c r="I332" s="13">
        <v>680000000</v>
      </c>
      <c r="J332" s="13">
        <v>680000000</v>
      </c>
      <c r="K332" s="14">
        <v>0</v>
      </c>
      <c r="L332" s="14">
        <v>0</v>
      </c>
      <c r="M332" s="15"/>
      <c r="N332" s="7" t="s">
        <v>104</v>
      </c>
      <c r="O332" s="10" t="s">
        <v>109530</v>
      </c>
      <c r="P332" s="7">
        <v>3837020</v>
      </c>
      <c r="Q332" s="7" t="s">
        <v>107930</v>
      </c>
      <c r="R332"/>
    </row>
    <row r="333" spans="1:18" ht="33.75" x14ac:dyDescent="0.2">
      <c r="A333" s="10" t="s">
        <v>21283</v>
      </c>
      <c r="B333" s="10" t="s">
        <v>108465</v>
      </c>
      <c r="C333" s="11">
        <v>5</v>
      </c>
      <c r="D333" s="11">
        <v>5</v>
      </c>
      <c r="E333" s="11">
        <v>4</v>
      </c>
      <c r="F333" s="12">
        <v>1</v>
      </c>
      <c r="G333" s="7" t="s">
        <v>44</v>
      </c>
      <c r="H333" s="12">
        <v>0</v>
      </c>
      <c r="I333" s="13">
        <v>500000000</v>
      </c>
      <c r="J333" s="13">
        <v>500000000</v>
      </c>
      <c r="K333" s="14">
        <v>0</v>
      </c>
      <c r="L333" s="14">
        <v>0</v>
      </c>
      <c r="M333" s="15"/>
      <c r="N333" s="7" t="s">
        <v>104</v>
      </c>
      <c r="O333" s="10" t="s">
        <v>109530</v>
      </c>
      <c r="P333" s="7">
        <v>3837020</v>
      </c>
      <c r="Q333" s="7" t="s">
        <v>107930</v>
      </c>
      <c r="R333"/>
    </row>
    <row r="334" spans="1:18" ht="33.75" x14ac:dyDescent="0.2">
      <c r="A334" s="10" t="s">
        <v>103993</v>
      </c>
      <c r="B334" s="10" t="s">
        <v>108466</v>
      </c>
      <c r="C334" s="11">
        <v>2</v>
      </c>
      <c r="D334" s="11">
        <v>2</v>
      </c>
      <c r="E334" s="11">
        <v>8</v>
      </c>
      <c r="F334" s="12">
        <v>1</v>
      </c>
      <c r="G334" s="7" t="s">
        <v>17</v>
      </c>
      <c r="H334" s="12">
        <v>0</v>
      </c>
      <c r="I334" s="13">
        <v>1185916000</v>
      </c>
      <c r="J334" s="13">
        <v>1185916000</v>
      </c>
      <c r="K334" s="14">
        <v>0</v>
      </c>
      <c r="L334" s="14">
        <v>0</v>
      </c>
      <c r="M334" s="15"/>
      <c r="N334" s="7" t="s">
        <v>104</v>
      </c>
      <c r="O334" s="10" t="s">
        <v>109530</v>
      </c>
      <c r="P334" s="7" t="s">
        <v>107929</v>
      </c>
      <c r="Q334" s="7" t="s">
        <v>107930</v>
      </c>
      <c r="R334"/>
    </row>
    <row r="335" spans="1:18" ht="33.75" x14ac:dyDescent="0.2">
      <c r="A335" s="10" t="s">
        <v>103993</v>
      </c>
      <c r="B335" s="10" t="s">
        <v>108467</v>
      </c>
      <c r="C335" s="11">
        <v>2</v>
      </c>
      <c r="D335" s="11">
        <v>2</v>
      </c>
      <c r="E335" s="11">
        <v>9</v>
      </c>
      <c r="F335" s="12">
        <v>1</v>
      </c>
      <c r="G335" s="7" t="s">
        <v>31</v>
      </c>
      <c r="H335" s="12">
        <v>0</v>
      </c>
      <c r="I335" s="13">
        <v>130000000</v>
      </c>
      <c r="J335" s="13">
        <v>130000000</v>
      </c>
      <c r="K335" s="14">
        <v>0</v>
      </c>
      <c r="L335" s="14">
        <v>0</v>
      </c>
      <c r="M335" s="15"/>
      <c r="N335" s="7" t="s">
        <v>104</v>
      </c>
      <c r="O335" s="10" t="s">
        <v>109530</v>
      </c>
      <c r="P335" s="7">
        <v>3837020</v>
      </c>
      <c r="Q335" s="7" t="s">
        <v>107930</v>
      </c>
      <c r="R335"/>
    </row>
    <row r="336" spans="1:18" ht="33.75" x14ac:dyDescent="0.2">
      <c r="A336" s="10" t="s">
        <v>103669</v>
      </c>
      <c r="B336" s="10" t="s">
        <v>108468</v>
      </c>
      <c r="C336" s="11">
        <v>6</v>
      </c>
      <c r="D336" s="11">
        <v>6</v>
      </c>
      <c r="E336" s="11">
        <v>3</v>
      </c>
      <c r="F336" s="12">
        <v>1</v>
      </c>
      <c r="G336" s="7" t="s">
        <v>58</v>
      </c>
      <c r="H336" s="12">
        <v>0</v>
      </c>
      <c r="I336" s="13">
        <v>245000000</v>
      </c>
      <c r="J336" s="13">
        <v>245000000</v>
      </c>
      <c r="K336" s="14">
        <v>0</v>
      </c>
      <c r="L336" s="14">
        <v>0</v>
      </c>
      <c r="M336" s="15"/>
      <c r="N336" s="7" t="s">
        <v>104</v>
      </c>
      <c r="O336" s="10" t="s">
        <v>109530</v>
      </c>
      <c r="P336" s="7">
        <v>3837020</v>
      </c>
      <c r="Q336" s="7" t="s">
        <v>107930</v>
      </c>
      <c r="R336"/>
    </row>
    <row r="337" spans="1:18" ht="33.75" x14ac:dyDescent="0.2">
      <c r="A337" s="10" t="s">
        <v>53894</v>
      </c>
      <c r="B337" s="10" t="s">
        <v>108469</v>
      </c>
      <c r="C337" s="11">
        <v>6</v>
      </c>
      <c r="D337" s="11">
        <v>6</v>
      </c>
      <c r="E337" s="11">
        <v>2</v>
      </c>
      <c r="F337" s="12">
        <v>1</v>
      </c>
      <c r="G337" s="7" t="s">
        <v>58</v>
      </c>
      <c r="H337" s="12">
        <v>0</v>
      </c>
      <c r="I337" s="13">
        <v>2112000</v>
      </c>
      <c r="J337" s="13">
        <v>2112000</v>
      </c>
      <c r="K337" s="14">
        <v>0</v>
      </c>
      <c r="L337" s="14">
        <v>0</v>
      </c>
      <c r="M337" s="15"/>
      <c r="N337" s="7" t="s">
        <v>104</v>
      </c>
      <c r="O337" s="10" t="s">
        <v>109530</v>
      </c>
      <c r="P337" s="7">
        <v>3837020</v>
      </c>
      <c r="Q337" s="7" t="s">
        <v>107930</v>
      </c>
      <c r="R337"/>
    </row>
    <row r="338" spans="1:18" ht="33.75" x14ac:dyDescent="0.2">
      <c r="A338" s="10" t="s">
        <v>53336</v>
      </c>
      <c r="B338" s="10" t="s">
        <v>108470</v>
      </c>
      <c r="C338" s="11">
        <v>10</v>
      </c>
      <c r="D338" s="11">
        <v>10</v>
      </c>
      <c r="E338" s="11">
        <v>2</v>
      </c>
      <c r="F338" s="12">
        <v>1</v>
      </c>
      <c r="G338" s="7" t="s">
        <v>58</v>
      </c>
      <c r="H338" s="12">
        <v>0</v>
      </c>
      <c r="I338" s="13">
        <v>3168000</v>
      </c>
      <c r="J338" s="13">
        <v>3168000</v>
      </c>
      <c r="K338" s="14">
        <v>0</v>
      </c>
      <c r="L338" s="14">
        <v>0</v>
      </c>
      <c r="M338" s="15"/>
      <c r="N338" s="7" t="s">
        <v>104</v>
      </c>
      <c r="O338" s="10" t="s">
        <v>109530</v>
      </c>
      <c r="P338" s="7">
        <v>3837020</v>
      </c>
      <c r="Q338" s="7" t="s">
        <v>107930</v>
      </c>
      <c r="R338"/>
    </row>
    <row r="339" spans="1:18" ht="33.75" x14ac:dyDescent="0.2">
      <c r="A339" s="10" t="s">
        <v>53183</v>
      </c>
      <c r="B339" s="10" t="s">
        <v>108471</v>
      </c>
      <c r="C339" s="11">
        <v>5</v>
      </c>
      <c r="D339" s="11">
        <v>5</v>
      </c>
      <c r="E339" s="11">
        <v>2</v>
      </c>
      <c r="F339" s="12">
        <v>1</v>
      </c>
      <c r="G339" s="7" t="s">
        <v>58</v>
      </c>
      <c r="H339" s="12">
        <v>0</v>
      </c>
      <c r="I339" s="13">
        <v>30168000</v>
      </c>
      <c r="J339" s="13">
        <v>30168000</v>
      </c>
      <c r="K339" s="14">
        <v>0</v>
      </c>
      <c r="L339" s="14">
        <v>0</v>
      </c>
      <c r="M339" s="15"/>
      <c r="N339" s="7" t="s">
        <v>104</v>
      </c>
      <c r="O339" s="10" t="s">
        <v>109530</v>
      </c>
      <c r="P339" s="7">
        <v>3837020</v>
      </c>
      <c r="Q339" s="7" t="s">
        <v>107930</v>
      </c>
      <c r="R339"/>
    </row>
    <row r="340" spans="1:18" ht="33.75" x14ac:dyDescent="0.2">
      <c r="A340" s="10" t="s">
        <v>103669</v>
      </c>
      <c r="B340" s="10" t="s">
        <v>108472</v>
      </c>
      <c r="C340" s="11">
        <v>1</v>
      </c>
      <c r="D340" s="11">
        <v>1</v>
      </c>
      <c r="E340" s="11">
        <v>11</v>
      </c>
      <c r="F340" s="12">
        <v>1</v>
      </c>
      <c r="G340" s="7" t="s">
        <v>58</v>
      </c>
      <c r="H340" s="12">
        <v>0</v>
      </c>
      <c r="I340" s="13">
        <v>10560000</v>
      </c>
      <c r="J340" s="13">
        <v>10560000</v>
      </c>
      <c r="K340" s="14">
        <v>0</v>
      </c>
      <c r="L340" s="14">
        <v>0</v>
      </c>
      <c r="M340" s="15"/>
      <c r="N340" s="7" t="s">
        <v>104</v>
      </c>
      <c r="O340" s="10" t="s">
        <v>109530</v>
      </c>
      <c r="P340" s="7">
        <v>3837020</v>
      </c>
      <c r="Q340" s="7" t="s">
        <v>107930</v>
      </c>
      <c r="R340"/>
    </row>
    <row r="341" spans="1:18" ht="33.75" x14ac:dyDescent="0.2">
      <c r="A341" s="10" t="s">
        <v>105420</v>
      </c>
      <c r="B341" s="10" t="s">
        <v>108473</v>
      </c>
      <c r="C341" s="11">
        <v>11</v>
      </c>
      <c r="D341" s="11">
        <v>11</v>
      </c>
      <c r="E341" s="11">
        <v>1</v>
      </c>
      <c r="F341" s="12">
        <v>1</v>
      </c>
      <c r="G341" s="7" t="s">
        <v>58</v>
      </c>
      <c r="H341" s="12">
        <v>0</v>
      </c>
      <c r="I341" s="13">
        <v>10560000</v>
      </c>
      <c r="J341" s="13">
        <v>10560000</v>
      </c>
      <c r="K341" s="14">
        <v>0</v>
      </c>
      <c r="L341" s="14">
        <v>0</v>
      </c>
      <c r="M341" s="15"/>
      <c r="N341" s="7" t="s">
        <v>104</v>
      </c>
      <c r="O341" s="10" t="s">
        <v>109530</v>
      </c>
      <c r="P341" s="7">
        <v>3837020</v>
      </c>
      <c r="Q341" s="7" t="s">
        <v>107930</v>
      </c>
      <c r="R341"/>
    </row>
    <row r="342" spans="1:18" ht="33.75" x14ac:dyDescent="0.2">
      <c r="A342" s="10" t="s">
        <v>53183</v>
      </c>
      <c r="B342" s="10" t="s">
        <v>108474</v>
      </c>
      <c r="C342" s="11">
        <v>4</v>
      </c>
      <c r="D342" s="11">
        <v>4</v>
      </c>
      <c r="E342" s="11">
        <v>1</v>
      </c>
      <c r="F342" s="12">
        <v>1</v>
      </c>
      <c r="G342" s="7" t="s">
        <v>58</v>
      </c>
      <c r="H342" s="12">
        <v>0</v>
      </c>
      <c r="I342" s="13">
        <v>26400000</v>
      </c>
      <c r="J342" s="13">
        <v>26400000</v>
      </c>
      <c r="K342" s="14">
        <v>0</v>
      </c>
      <c r="L342" s="14">
        <v>0</v>
      </c>
      <c r="M342" s="15"/>
      <c r="N342" s="7" t="s">
        <v>104</v>
      </c>
      <c r="O342" s="10" t="s">
        <v>109530</v>
      </c>
      <c r="P342" s="7">
        <v>3837020</v>
      </c>
      <c r="Q342" s="7" t="s">
        <v>107930</v>
      </c>
      <c r="R342"/>
    </row>
    <row r="343" spans="1:18" ht="33.75" x14ac:dyDescent="0.2">
      <c r="A343" s="10" t="s">
        <v>104111</v>
      </c>
      <c r="B343" s="10" t="s">
        <v>108475</v>
      </c>
      <c r="C343" s="11">
        <v>8</v>
      </c>
      <c r="D343" s="11">
        <v>8</v>
      </c>
      <c r="E343" s="11">
        <v>3</v>
      </c>
      <c r="F343" s="12">
        <v>1</v>
      </c>
      <c r="G343" s="7" t="s">
        <v>58</v>
      </c>
      <c r="H343" s="12">
        <v>0</v>
      </c>
      <c r="I343" s="13">
        <v>26400000</v>
      </c>
      <c r="J343" s="13">
        <v>26400000</v>
      </c>
      <c r="K343" s="14">
        <v>0</v>
      </c>
      <c r="L343" s="14">
        <v>0</v>
      </c>
      <c r="M343" s="15"/>
      <c r="N343" s="7" t="s">
        <v>104</v>
      </c>
      <c r="O343" s="10" t="s">
        <v>109530</v>
      </c>
      <c r="P343" s="7">
        <v>3837020</v>
      </c>
      <c r="Q343" s="7" t="s">
        <v>107930</v>
      </c>
      <c r="R343"/>
    </row>
    <row r="344" spans="1:18" ht="33.75" x14ac:dyDescent="0.2">
      <c r="A344" s="10" t="s">
        <v>45887</v>
      </c>
      <c r="B344" s="10" t="s">
        <v>108476</v>
      </c>
      <c r="C344" s="11">
        <v>10</v>
      </c>
      <c r="D344" s="11">
        <v>10</v>
      </c>
      <c r="E344" s="11">
        <v>1</v>
      </c>
      <c r="F344" s="12">
        <v>1</v>
      </c>
      <c r="G344" s="7" t="s">
        <v>58</v>
      </c>
      <c r="H344" s="12">
        <v>0</v>
      </c>
      <c r="I344" s="13">
        <v>10560000</v>
      </c>
      <c r="J344" s="13">
        <v>10560000</v>
      </c>
      <c r="K344" s="14">
        <v>0</v>
      </c>
      <c r="L344" s="14">
        <v>0</v>
      </c>
      <c r="M344" s="15"/>
      <c r="N344" s="7" t="s">
        <v>104</v>
      </c>
      <c r="O344" s="10" t="s">
        <v>109530</v>
      </c>
      <c r="P344" s="7">
        <v>3837020</v>
      </c>
      <c r="Q344" s="7" t="s">
        <v>107930</v>
      </c>
      <c r="R344"/>
    </row>
    <row r="345" spans="1:18" ht="33.75" x14ac:dyDescent="0.2">
      <c r="A345" s="10" t="s">
        <v>53322</v>
      </c>
      <c r="B345" s="10" t="s">
        <v>108477</v>
      </c>
      <c r="C345" s="11">
        <v>1</v>
      </c>
      <c r="D345" s="11">
        <v>1</v>
      </c>
      <c r="E345" s="11">
        <v>1</v>
      </c>
      <c r="F345" s="12">
        <v>1</v>
      </c>
      <c r="G345" s="7" t="s">
        <v>58</v>
      </c>
      <c r="H345" s="12">
        <v>0</v>
      </c>
      <c r="I345" s="13">
        <v>10560000</v>
      </c>
      <c r="J345" s="13">
        <v>10560000</v>
      </c>
      <c r="K345" s="14">
        <v>0</v>
      </c>
      <c r="L345" s="14">
        <v>0</v>
      </c>
      <c r="M345" s="15"/>
      <c r="N345" s="7" t="s">
        <v>104</v>
      </c>
      <c r="O345" s="10" t="s">
        <v>109530</v>
      </c>
      <c r="P345" s="7">
        <v>3837020</v>
      </c>
      <c r="Q345" s="7" t="s">
        <v>107930</v>
      </c>
      <c r="R345"/>
    </row>
    <row r="346" spans="1:18" ht="33.75" x14ac:dyDescent="0.2">
      <c r="A346" s="10" t="s">
        <v>37333</v>
      </c>
      <c r="B346" s="10" t="s">
        <v>108478</v>
      </c>
      <c r="C346" s="11">
        <v>8</v>
      </c>
      <c r="D346" s="11">
        <v>8</v>
      </c>
      <c r="E346" s="11">
        <v>2</v>
      </c>
      <c r="F346" s="12">
        <v>1</v>
      </c>
      <c r="G346" s="7" t="s">
        <v>44</v>
      </c>
      <c r="H346" s="12">
        <v>0</v>
      </c>
      <c r="I346" s="13">
        <v>158000000</v>
      </c>
      <c r="J346" s="13">
        <v>158000000</v>
      </c>
      <c r="K346" s="14">
        <v>0</v>
      </c>
      <c r="L346" s="14">
        <v>0</v>
      </c>
      <c r="M346" s="15"/>
      <c r="N346" s="7" t="s">
        <v>104</v>
      </c>
      <c r="O346" s="10" t="s">
        <v>109530</v>
      </c>
      <c r="P346" s="7">
        <v>3837020</v>
      </c>
      <c r="Q346" s="7" t="s">
        <v>107930</v>
      </c>
      <c r="R346"/>
    </row>
    <row r="347" spans="1:18" ht="33.75" x14ac:dyDescent="0.2">
      <c r="A347" s="10" t="s">
        <v>106712</v>
      </c>
      <c r="B347" s="10" t="s">
        <v>108479</v>
      </c>
      <c r="C347" s="11">
        <v>2</v>
      </c>
      <c r="D347" s="11">
        <v>2</v>
      </c>
      <c r="E347" s="11">
        <v>11</v>
      </c>
      <c r="F347" s="12">
        <v>1</v>
      </c>
      <c r="G347" s="7" t="s">
        <v>58</v>
      </c>
      <c r="H347" s="12">
        <v>0</v>
      </c>
      <c r="I347" s="13">
        <v>18000000</v>
      </c>
      <c r="J347" s="13">
        <v>18000000</v>
      </c>
      <c r="K347" s="14">
        <v>0</v>
      </c>
      <c r="L347" s="14">
        <v>0</v>
      </c>
      <c r="M347" s="15"/>
      <c r="N347" s="7" t="s">
        <v>104</v>
      </c>
      <c r="O347" s="10" t="s">
        <v>109530</v>
      </c>
      <c r="P347" s="7">
        <v>3837020</v>
      </c>
      <c r="Q347" s="7" t="s">
        <v>107930</v>
      </c>
      <c r="R347"/>
    </row>
    <row r="348" spans="1:18" ht="33.75" x14ac:dyDescent="0.2">
      <c r="A348" s="10" t="s">
        <v>103669</v>
      </c>
      <c r="B348" s="10" t="s">
        <v>108480</v>
      </c>
      <c r="C348" s="11">
        <v>1</v>
      </c>
      <c r="D348" s="11">
        <v>1</v>
      </c>
      <c r="E348" s="11">
        <v>11</v>
      </c>
      <c r="F348" s="12">
        <v>1</v>
      </c>
      <c r="G348" s="7" t="s">
        <v>58</v>
      </c>
      <c r="H348" s="12">
        <v>0</v>
      </c>
      <c r="I348" s="13">
        <v>19000000</v>
      </c>
      <c r="J348" s="13">
        <v>19000000</v>
      </c>
      <c r="K348" s="14">
        <v>0</v>
      </c>
      <c r="L348" s="14">
        <v>0</v>
      </c>
      <c r="M348" s="15"/>
      <c r="N348" s="7" t="s">
        <v>104</v>
      </c>
      <c r="O348" s="10" t="s">
        <v>109530</v>
      </c>
      <c r="P348" s="7">
        <v>3837020</v>
      </c>
      <c r="Q348" s="7" t="s">
        <v>107930</v>
      </c>
      <c r="R348"/>
    </row>
    <row r="349" spans="1:18" ht="33.75" x14ac:dyDescent="0.2">
      <c r="A349" s="10" t="s">
        <v>106712</v>
      </c>
      <c r="B349" s="10" t="s">
        <v>108481</v>
      </c>
      <c r="C349" s="11">
        <v>1</v>
      </c>
      <c r="D349" s="11">
        <v>1</v>
      </c>
      <c r="E349" s="11">
        <v>11</v>
      </c>
      <c r="F349" s="12">
        <v>1</v>
      </c>
      <c r="G349" s="7" t="s">
        <v>58</v>
      </c>
      <c r="H349" s="12">
        <v>0</v>
      </c>
      <c r="I349" s="13">
        <v>35900000.000000007</v>
      </c>
      <c r="J349" s="13">
        <v>35900000.000000007</v>
      </c>
      <c r="K349" s="14">
        <v>0</v>
      </c>
      <c r="L349" s="14">
        <v>0</v>
      </c>
      <c r="M349" s="15"/>
      <c r="N349" s="7" t="s">
        <v>104</v>
      </c>
      <c r="O349" s="10" t="s">
        <v>109530</v>
      </c>
      <c r="P349" s="7">
        <v>3837020</v>
      </c>
      <c r="Q349" s="7" t="s">
        <v>107930</v>
      </c>
      <c r="R349"/>
    </row>
    <row r="350" spans="1:18" ht="33.75" x14ac:dyDescent="0.2">
      <c r="A350" s="10" t="s">
        <v>103669</v>
      </c>
      <c r="B350" s="10" t="s">
        <v>108482</v>
      </c>
      <c r="C350" s="11">
        <v>1</v>
      </c>
      <c r="D350" s="11">
        <v>1</v>
      </c>
      <c r="E350" s="11">
        <v>11</v>
      </c>
      <c r="F350" s="12">
        <v>1</v>
      </c>
      <c r="G350" s="7" t="s">
        <v>120</v>
      </c>
      <c r="H350" s="12">
        <v>0</v>
      </c>
      <c r="I350" s="13">
        <v>20000000</v>
      </c>
      <c r="J350" s="13">
        <v>20000000</v>
      </c>
      <c r="K350" s="14">
        <v>0</v>
      </c>
      <c r="L350" s="14">
        <v>0</v>
      </c>
      <c r="M350" s="15"/>
      <c r="N350" s="7" t="s">
        <v>104</v>
      </c>
      <c r="O350" s="10" t="s">
        <v>109530</v>
      </c>
      <c r="P350" s="7">
        <v>3837020</v>
      </c>
      <c r="Q350" s="7" t="s">
        <v>107930</v>
      </c>
      <c r="R350"/>
    </row>
    <row r="351" spans="1:18" ht="33.75" x14ac:dyDescent="0.2">
      <c r="A351" s="10" t="s">
        <v>105462</v>
      </c>
      <c r="B351" s="10" t="s">
        <v>108483</v>
      </c>
      <c r="C351" s="11">
        <v>7</v>
      </c>
      <c r="D351" s="11">
        <v>7</v>
      </c>
      <c r="E351" s="11">
        <v>6</v>
      </c>
      <c r="F351" s="12">
        <v>1</v>
      </c>
      <c r="G351" s="7" t="s">
        <v>120</v>
      </c>
      <c r="H351" s="12">
        <v>0</v>
      </c>
      <c r="I351" s="13">
        <v>47520000</v>
      </c>
      <c r="J351" s="13">
        <v>47520000</v>
      </c>
      <c r="K351" s="14">
        <v>0</v>
      </c>
      <c r="L351" s="14">
        <v>0</v>
      </c>
      <c r="M351" s="15"/>
      <c r="N351" s="7" t="s">
        <v>104</v>
      </c>
      <c r="O351" s="10" t="s">
        <v>109530</v>
      </c>
      <c r="P351" s="7" t="s">
        <v>108019</v>
      </c>
      <c r="Q351" s="7" t="s">
        <v>107930</v>
      </c>
      <c r="R351"/>
    </row>
    <row r="352" spans="1:18" ht="45" x14ac:dyDescent="0.2">
      <c r="A352" s="10" t="s">
        <v>106712</v>
      </c>
      <c r="B352" s="10" t="s">
        <v>108484</v>
      </c>
      <c r="C352" s="11">
        <v>7</v>
      </c>
      <c r="D352" s="11">
        <v>7</v>
      </c>
      <c r="E352" s="11">
        <v>5</v>
      </c>
      <c r="F352" s="12">
        <v>1</v>
      </c>
      <c r="G352" s="7" t="s">
        <v>120</v>
      </c>
      <c r="H352" s="12">
        <v>0</v>
      </c>
      <c r="I352" s="13">
        <v>50000000</v>
      </c>
      <c r="J352" s="13">
        <v>50000000</v>
      </c>
      <c r="K352" s="14">
        <v>0</v>
      </c>
      <c r="L352" s="14">
        <v>0</v>
      </c>
      <c r="M352" s="15"/>
      <c r="N352" s="7" t="s">
        <v>104</v>
      </c>
      <c r="O352" s="10" t="s">
        <v>109530</v>
      </c>
      <c r="P352" s="7" t="s">
        <v>108019</v>
      </c>
      <c r="Q352" s="7" t="s">
        <v>107930</v>
      </c>
      <c r="R352"/>
    </row>
    <row r="353" spans="1:18" ht="33.75" x14ac:dyDescent="0.2">
      <c r="A353" s="10" t="s">
        <v>95612</v>
      </c>
      <c r="B353" s="10" t="s">
        <v>108485</v>
      </c>
      <c r="C353" s="11">
        <v>7</v>
      </c>
      <c r="D353" s="11">
        <v>7</v>
      </c>
      <c r="E353" s="11">
        <v>5</v>
      </c>
      <c r="F353" s="12">
        <v>1</v>
      </c>
      <c r="G353" s="7" t="s">
        <v>120</v>
      </c>
      <c r="H353" s="12">
        <v>0</v>
      </c>
      <c r="I353" s="13">
        <v>45000000</v>
      </c>
      <c r="J353" s="13">
        <v>45000000</v>
      </c>
      <c r="K353" s="14">
        <v>0</v>
      </c>
      <c r="L353" s="14">
        <v>0</v>
      </c>
      <c r="M353" s="15"/>
      <c r="N353" s="7" t="s">
        <v>104</v>
      </c>
      <c r="O353" s="10" t="s">
        <v>109530</v>
      </c>
      <c r="P353" s="7" t="s">
        <v>108019</v>
      </c>
      <c r="Q353" s="7" t="s">
        <v>107930</v>
      </c>
      <c r="R353"/>
    </row>
    <row r="354" spans="1:18" ht="33.75" x14ac:dyDescent="0.2">
      <c r="A354" s="10" t="s">
        <v>106712</v>
      </c>
      <c r="B354" s="10" t="s">
        <v>108486</v>
      </c>
      <c r="C354" s="11">
        <v>2</v>
      </c>
      <c r="D354" s="11">
        <v>2</v>
      </c>
      <c r="E354" s="11">
        <v>10</v>
      </c>
      <c r="F354" s="12">
        <v>1</v>
      </c>
      <c r="G354" s="7" t="s">
        <v>44</v>
      </c>
      <c r="H354" s="12">
        <v>0</v>
      </c>
      <c r="I354" s="13">
        <v>530000000</v>
      </c>
      <c r="J354" s="13">
        <v>530000000</v>
      </c>
      <c r="K354" s="14">
        <v>0</v>
      </c>
      <c r="L354" s="14">
        <v>0</v>
      </c>
      <c r="M354" s="15"/>
      <c r="N354" s="7" t="s">
        <v>104</v>
      </c>
      <c r="O354" s="10" t="s">
        <v>109530</v>
      </c>
      <c r="P354" s="7" t="s">
        <v>108019</v>
      </c>
      <c r="Q354" s="7" t="s">
        <v>107930</v>
      </c>
      <c r="R354"/>
    </row>
    <row r="355" spans="1:18" ht="33.75" x14ac:dyDescent="0.2">
      <c r="A355" s="10" t="s">
        <v>106712</v>
      </c>
      <c r="B355" s="10" t="s">
        <v>108487</v>
      </c>
      <c r="C355" s="11">
        <v>2</v>
      </c>
      <c r="D355" s="11">
        <v>2</v>
      </c>
      <c r="E355" s="11">
        <v>10</v>
      </c>
      <c r="F355" s="12">
        <v>1</v>
      </c>
      <c r="G355" s="7" t="s">
        <v>44</v>
      </c>
      <c r="H355" s="12">
        <v>0</v>
      </c>
      <c r="I355" s="13">
        <v>355000000</v>
      </c>
      <c r="J355" s="13">
        <v>355000000</v>
      </c>
      <c r="K355" s="14">
        <v>0</v>
      </c>
      <c r="L355" s="14">
        <v>0</v>
      </c>
      <c r="M355" s="15"/>
      <c r="N355" s="7" t="s">
        <v>104</v>
      </c>
      <c r="O355" s="10" t="s">
        <v>109530</v>
      </c>
      <c r="P355" s="7" t="s">
        <v>108019</v>
      </c>
      <c r="Q355" s="7" t="s">
        <v>107930</v>
      </c>
      <c r="R355"/>
    </row>
    <row r="356" spans="1:18" ht="33.75" x14ac:dyDescent="0.2">
      <c r="A356" s="10" t="s">
        <v>105832</v>
      </c>
      <c r="B356" s="10" t="s">
        <v>108488</v>
      </c>
      <c r="C356" s="11">
        <v>2</v>
      </c>
      <c r="D356" s="11">
        <v>2</v>
      </c>
      <c r="E356" s="11">
        <v>11</v>
      </c>
      <c r="F356" s="12">
        <v>1</v>
      </c>
      <c r="G356" s="7" t="s">
        <v>44</v>
      </c>
      <c r="H356" s="12">
        <v>0</v>
      </c>
      <c r="I356" s="13">
        <v>331200000</v>
      </c>
      <c r="J356" s="13">
        <v>331200000</v>
      </c>
      <c r="K356" s="14">
        <v>0</v>
      </c>
      <c r="L356" s="14">
        <v>0</v>
      </c>
      <c r="M356" s="15"/>
      <c r="N356" s="7" t="s">
        <v>104</v>
      </c>
      <c r="O356" s="10" t="s">
        <v>109530</v>
      </c>
      <c r="P356" s="7" t="s">
        <v>108019</v>
      </c>
      <c r="Q356" s="7" t="s">
        <v>107930</v>
      </c>
      <c r="R356"/>
    </row>
    <row r="357" spans="1:18" ht="33.75" x14ac:dyDescent="0.2">
      <c r="A357" s="10" t="s">
        <v>105832</v>
      </c>
      <c r="B357" s="10" t="s">
        <v>108489</v>
      </c>
      <c r="C357" s="11">
        <v>1</v>
      </c>
      <c r="D357" s="11">
        <v>1</v>
      </c>
      <c r="E357" s="11">
        <v>11</v>
      </c>
      <c r="F357" s="12">
        <v>1</v>
      </c>
      <c r="G357" s="7" t="s">
        <v>120</v>
      </c>
      <c r="H357" s="12">
        <v>0</v>
      </c>
      <c r="I357" s="13">
        <v>25344000</v>
      </c>
      <c r="J357" s="13">
        <v>25344000</v>
      </c>
      <c r="K357" s="14">
        <v>0</v>
      </c>
      <c r="L357" s="14">
        <v>0</v>
      </c>
      <c r="M357" s="15"/>
      <c r="N357" s="7" t="s">
        <v>104</v>
      </c>
      <c r="O357" s="10" t="s">
        <v>109530</v>
      </c>
      <c r="P357" s="7" t="s">
        <v>108019</v>
      </c>
      <c r="Q357" s="7" t="s">
        <v>107930</v>
      </c>
      <c r="R357"/>
    </row>
    <row r="358" spans="1:18" ht="33.75" x14ac:dyDescent="0.2">
      <c r="A358" s="10" t="s">
        <v>103669</v>
      </c>
      <c r="B358" s="10" t="s">
        <v>108490</v>
      </c>
      <c r="C358" s="11">
        <v>10</v>
      </c>
      <c r="D358" s="11">
        <v>10</v>
      </c>
      <c r="E358" s="11">
        <v>1</v>
      </c>
      <c r="F358" s="12">
        <v>1</v>
      </c>
      <c r="G358" s="7" t="s">
        <v>58</v>
      </c>
      <c r="H358" s="12">
        <v>0</v>
      </c>
      <c r="I358" s="13">
        <v>23232000</v>
      </c>
      <c r="J358" s="13">
        <v>23232000</v>
      </c>
      <c r="K358" s="14">
        <v>0</v>
      </c>
      <c r="L358" s="14">
        <v>0</v>
      </c>
      <c r="M358" s="15"/>
      <c r="N358" s="7" t="s">
        <v>104</v>
      </c>
      <c r="O358" s="10" t="s">
        <v>109530</v>
      </c>
      <c r="P358" s="7" t="s">
        <v>108019</v>
      </c>
      <c r="Q358" s="7" t="s">
        <v>107930</v>
      </c>
      <c r="R358"/>
    </row>
    <row r="359" spans="1:18" ht="33.75" x14ac:dyDescent="0.2">
      <c r="A359" s="10" t="s">
        <v>24761</v>
      </c>
      <c r="B359" s="10" t="s">
        <v>108491</v>
      </c>
      <c r="C359" s="11">
        <v>2</v>
      </c>
      <c r="D359" s="11">
        <v>2</v>
      </c>
      <c r="E359" s="11">
        <v>8</v>
      </c>
      <c r="F359" s="12">
        <v>1</v>
      </c>
      <c r="G359" s="7" t="s">
        <v>51</v>
      </c>
      <c r="H359" s="12">
        <v>0</v>
      </c>
      <c r="I359" s="13">
        <v>25441678100</v>
      </c>
      <c r="J359" s="13">
        <v>25441678100</v>
      </c>
      <c r="K359" s="14">
        <v>0</v>
      </c>
      <c r="L359" s="14">
        <v>0</v>
      </c>
      <c r="M359" s="15"/>
      <c r="N359" s="7" t="s">
        <v>104</v>
      </c>
      <c r="O359" s="10" t="s">
        <v>109530</v>
      </c>
      <c r="P359" s="7" t="s">
        <v>108020</v>
      </c>
      <c r="Q359" s="7" t="s">
        <v>107930</v>
      </c>
      <c r="R359"/>
    </row>
    <row r="360" spans="1:18" ht="33.75" x14ac:dyDescent="0.2">
      <c r="A360" s="10" t="s">
        <v>96247</v>
      </c>
      <c r="B360" s="10" t="s">
        <v>108492</v>
      </c>
      <c r="C360" s="11">
        <v>7</v>
      </c>
      <c r="D360" s="11">
        <v>7</v>
      </c>
      <c r="E360" s="11">
        <v>5</v>
      </c>
      <c r="F360" s="12">
        <v>1</v>
      </c>
      <c r="G360" s="7" t="s">
        <v>120</v>
      </c>
      <c r="H360" s="12">
        <v>0</v>
      </c>
      <c r="I360" s="13">
        <v>15000000000</v>
      </c>
      <c r="J360" s="13">
        <v>15000000000</v>
      </c>
      <c r="K360" s="14">
        <v>0</v>
      </c>
      <c r="L360" s="14">
        <v>0</v>
      </c>
      <c r="M360" s="15"/>
      <c r="N360" s="7" t="s">
        <v>104</v>
      </c>
      <c r="O360" s="10" t="s">
        <v>109530</v>
      </c>
      <c r="P360" s="7" t="s">
        <v>108019</v>
      </c>
      <c r="Q360" s="7" t="s">
        <v>107930</v>
      </c>
      <c r="R360"/>
    </row>
    <row r="361" spans="1:18" ht="22.5" x14ac:dyDescent="0.2">
      <c r="A361" s="10" t="s">
        <v>104283</v>
      </c>
      <c r="B361" s="10" t="s">
        <v>108493</v>
      </c>
      <c r="C361" s="11">
        <v>7</v>
      </c>
      <c r="D361" s="11">
        <v>7</v>
      </c>
      <c r="E361" s="11">
        <v>12</v>
      </c>
      <c r="F361" s="12">
        <v>1</v>
      </c>
      <c r="G361" s="7" t="s">
        <v>120</v>
      </c>
      <c r="H361" s="12">
        <v>0</v>
      </c>
      <c r="I361" s="13">
        <v>150000000</v>
      </c>
      <c r="J361" s="13">
        <v>150000000</v>
      </c>
      <c r="K361" s="14">
        <v>0</v>
      </c>
      <c r="L361" s="14">
        <v>0</v>
      </c>
      <c r="M361" s="15"/>
      <c r="N361" s="7" t="s">
        <v>104</v>
      </c>
      <c r="O361" s="10" t="s">
        <v>109531</v>
      </c>
      <c r="P361" s="7">
        <v>3838625</v>
      </c>
      <c r="Q361" s="7" t="s">
        <v>108021</v>
      </c>
      <c r="R361"/>
    </row>
    <row r="362" spans="1:18" ht="22.5" x14ac:dyDescent="0.2">
      <c r="A362" s="10" t="s">
        <v>97529</v>
      </c>
      <c r="B362" s="10" t="s">
        <v>108494</v>
      </c>
      <c r="C362" s="11">
        <v>7</v>
      </c>
      <c r="D362" s="11">
        <v>7</v>
      </c>
      <c r="E362" s="11">
        <v>5</v>
      </c>
      <c r="F362" s="12">
        <v>1</v>
      </c>
      <c r="G362" s="7" t="s">
        <v>58</v>
      </c>
      <c r="H362" s="12">
        <v>0</v>
      </c>
      <c r="I362" s="13">
        <v>53262564</v>
      </c>
      <c r="J362" s="13">
        <v>53262564</v>
      </c>
      <c r="K362" s="14">
        <v>0</v>
      </c>
      <c r="L362" s="14">
        <v>0</v>
      </c>
      <c r="M362" s="15"/>
      <c r="N362" s="7" t="s">
        <v>104</v>
      </c>
      <c r="O362" s="10" t="s">
        <v>109532</v>
      </c>
      <c r="P362" s="7">
        <v>3839545</v>
      </c>
      <c r="Q362" s="7" t="s">
        <v>108022</v>
      </c>
      <c r="R362"/>
    </row>
    <row r="363" spans="1:18" ht="22.5" x14ac:dyDescent="0.2">
      <c r="A363" s="10" t="s">
        <v>103657</v>
      </c>
      <c r="B363" s="10" t="s">
        <v>108495</v>
      </c>
      <c r="C363" s="11">
        <v>7</v>
      </c>
      <c r="D363" s="11">
        <v>7</v>
      </c>
      <c r="E363" s="11">
        <v>3</v>
      </c>
      <c r="F363" s="12">
        <v>1</v>
      </c>
      <c r="G363" s="7" t="s">
        <v>120</v>
      </c>
      <c r="H363" s="12">
        <v>0</v>
      </c>
      <c r="I363" s="13">
        <v>18024762</v>
      </c>
      <c r="J363" s="13">
        <v>18024762</v>
      </c>
      <c r="K363" s="14">
        <v>0</v>
      </c>
      <c r="L363" s="14">
        <v>0</v>
      </c>
      <c r="M363" s="15"/>
      <c r="N363" s="7" t="s">
        <v>104</v>
      </c>
      <c r="O363" s="10" t="s">
        <v>109533</v>
      </c>
      <c r="P363" s="7" t="s">
        <v>107922</v>
      </c>
      <c r="Q363" s="7" t="s">
        <v>108023</v>
      </c>
      <c r="R363"/>
    </row>
    <row r="364" spans="1:18" ht="22.5" x14ac:dyDescent="0.2">
      <c r="A364" s="10" t="s">
        <v>105162</v>
      </c>
      <c r="B364" s="10" t="s">
        <v>108496</v>
      </c>
      <c r="C364" s="11">
        <v>4</v>
      </c>
      <c r="D364" s="11">
        <v>4</v>
      </c>
      <c r="E364" s="11">
        <v>3</v>
      </c>
      <c r="F364" s="12">
        <v>1</v>
      </c>
      <c r="G364" s="7" t="s">
        <v>58</v>
      </c>
      <c r="H364" s="12">
        <v>0</v>
      </c>
      <c r="I364" s="13">
        <v>20000000</v>
      </c>
      <c r="J364" s="13">
        <v>20000000</v>
      </c>
      <c r="K364" s="14">
        <v>0</v>
      </c>
      <c r="L364" s="14">
        <v>0</v>
      </c>
      <c r="M364" s="15"/>
      <c r="N364" s="7" t="s">
        <v>104</v>
      </c>
      <c r="O364" s="10" t="s">
        <v>109534</v>
      </c>
      <c r="P364" s="7" t="s">
        <v>108024</v>
      </c>
      <c r="Q364" s="7" t="s">
        <v>108025</v>
      </c>
      <c r="R364"/>
    </row>
    <row r="365" spans="1:18" ht="22.5" x14ac:dyDescent="0.2">
      <c r="A365" s="10" t="s">
        <v>103855</v>
      </c>
      <c r="B365" s="10" t="s">
        <v>108497</v>
      </c>
      <c r="C365" s="11">
        <v>6</v>
      </c>
      <c r="D365" s="11">
        <v>6</v>
      </c>
      <c r="E365" s="11">
        <v>5</v>
      </c>
      <c r="F365" s="12">
        <v>1</v>
      </c>
      <c r="G365" s="7" t="s">
        <v>79</v>
      </c>
      <c r="H365" s="12">
        <v>0</v>
      </c>
      <c r="I365" s="13">
        <v>75000000</v>
      </c>
      <c r="J365" s="13">
        <v>75000000</v>
      </c>
      <c r="K365" s="14">
        <v>0</v>
      </c>
      <c r="L365" s="14">
        <v>0</v>
      </c>
      <c r="M365" s="15"/>
      <c r="N365" s="7" t="s">
        <v>104</v>
      </c>
      <c r="O365" s="10" t="s">
        <v>109535</v>
      </c>
      <c r="P365" s="7" t="s">
        <v>108026</v>
      </c>
      <c r="Q365" s="7" t="s">
        <v>108027</v>
      </c>
      <c r="R365"/>
    </row>
    <row r="366" spans="1:18" ht="22.5" x14ac:dyDescent="0.2">
      <c r="A366" s="10" t="s">
        <v>105182</v>
      </c>
      <c r="B366" s="10" t="s">
        <v>108498</v>
      </c>
      <c r="C366" s="11">
        <v>5</v>
      </c>
      <c r="D366" s="11">
        <v>5</v>
      </c>
      <c r="E366" s="11">
        <v>5</v>
      </c>
      <c r="F366" s="12">
        <v>1</v>
      </c>
      <c r="G366" s="7" t="s">
        <v>79</v>
      </c>
      <c r="H366" s="12">
        <v>0</v>
      </c>
      <c r="I366" s="13">
        <v>25000000</v>
      </c>
      <c r="J366" s="13">
        <v>25000000</v>
      </c>
      <c r="K366" s="14">
        <v>0</v>
      </c>
      <c r="L366" s="14">
        <v>0</v>
      </c>
      <c r="M366" s="15"/>
      <c r="N366" s="7" t="s">
        <v>104</v>
      </c>
      <c r="O366" s="10" t="s">
        <v>109535</v>
      </c>
      <c r="P366" s="7" t="s">
        <v>108028</v>
      </c>
      <c r="Q366" s="7" t="s">
        <v>108027</v>
      </c>
      <c r="R366"/>
    </row>
    <row r="367" spans="1:18" ht="22.5" x14ac:dyDescent="0.2">
      <c r="A367" s="10" t="s">
        <v>106044</v>
      </c>
      <c r="B367" s="10" t="s">
        <v>108499</v>
      </c>
      <c r="C367" s="11">
        <v>2</v>
      </c>
      <c r="D367" s="11">
        <v>2</v>
      </c>
      <c r="E367" s="11">
        <v>5</v>
      </c>
      <c r="F367" s="12">
        <v>1</v>
      </c>
      <c r="G367" s="7" t="s">
        <v>79</v>
      </c>
      <c r="H367" s="12">
        <v>0</v>
      </c>
      <c r="I367" s="13">
        <v>17000000</v>
      </c>
      <c r="J367" s="13">
        <v>17000000</v>
      </c>
      <c r="K367" s="14">
        <v>0</v>
      </c>
      <c r="L367" s="14">
        <v>0</v>
      </c>
      <c r="M367" s="15"/>
      <c r="N367" s="7" t="s">
        <v>104</v>
      </c>
      <c r="O367" s="10" t="s">
        <v>109535</v>
      </c>
      <c r="P367" s="7" t="s">
        <v>108029</v>
      </c>
      <c r="Q367" s="7" t="s">
        <v>108027</v>
      </c>
      <c r="R367"/>
    </row>
    <row r="368" spans="1:18" ht="22.5" x14ac:dyDescent="0.2">
      <c r="A368" s="10" t="s">
        <v>103669</v>
      </c>
      <c r="B368" s="10" t="s">
        <v>108500</v>
      </c>
      <c r="C368" s="11">
        <v>2</v>
      </c>
      <c r="D368" s="11">
        <v>2</v>
      </c>
      <c r="E368" s="11">
        <v>5</v>
      </c>
      <c r="F368" s="12">
        <v>1</v>
      </c>
      <c r="G368" s="7" t="s">
        <v>79</v>
      </c>
      <c r="H368" s="12">
        <v>0</v>
      </c>
      <c r="I368" s="13">
        <v>12000000</v>
      </c>
      <c r="J368" s="13">
        <v>12000000</v>
      </c>
      <c r="K368" s="14">
        <v>0</v>
      </c>
      <c r="L368" s="14">
        <v>0</v>
      </c>
      <c r="M368" s="15"/>
      <c r="N368" s="7" t="s">
        <v>104</v>
      </c>
      <c r="O368" s="10" t="s">
        <v>109535</v>
      </c>
      <c r="P368" s="7" t="s">
        <v>108030</v>
      </c>
      <c r="Q368" s="7" t="s">
        <v>108027</v>
      </c>
      <c r="R368"/>
    </row>
    <row r="369" spans="1:18" ht="22.5" x14ac:dyDescent="0.2">
      <c r="A369" s="10" t="s">
        <v>105826</v>
      </c>
      <c r="B369" s="10" t="s">
        <v>108501</v>
      </c>
      <c r="C369" s="11">
        <v>2</v>
      </c>
      <c r="D369" s="11">
        <v>2</v>
      </c>
      <c r="E369" s="11">
        <v>5</v>
      </c>
      <c r="F369" s="12">
        <v>1</v>
      </c>
      <c r="G369" s="7" t="s">
        <v>79</v>
      </c>
      <c r="H369" s="12">
        <v>0</v>
      </c>
      <c r="I369" s="13">
        <v>30000000</v>
      </c>
      <c r="J369" s="13">
        <v>30000000</v>
      </c>
      <c r="K369" s="14">
        <v>0</v>
      </c>
      <c r="L369" s="14">
        <v>0</v>
      </c>
      <c r="M369" s="15"/>
      <c r="N369" s="7" t="s">
        <v>104</v>
      </c>
      <c r="O369" s="10" t="s">
        <v>109535</v>
      </c>
      <c r="P369" s="7" t="s">
        <v>108031</v>
      </c>
      <c r="Q369" s="7" t="s">
        <v>108027</v>
      </c>
      <c r="R369"/>
    </row>
    <row r="370" spans="1:18" ht="67.5" x14ac:dyDescent="0.2">
      <c r="A370" s="10" t="s">
        <v>104516</v>
      </c>
      <c r="B370" s="10" t="s">
        <v>108502</v>
      </c>
      <c r="C370" s="11">
        <v>1</v>
      </c>
      <c r="D370" s="11">
        <v>1</v>
      </c>
      <c r="E370" s="11">
        <v>15</v>
      </c>
      <c r="F370" s="12">
        <v>1</v>
      </c>
      <c r="G370" s="7" t="s">
        <v>120</v>
      </c>
      <c r="H370" s="12">
        <v>0</v>
      </c>
      <c r="I370" s="13">
        <v>2232000000</v>
      </c>
      <c r="J370" s="13">
        <v>1632000000</v>
      </c>
      <c r="K370" s="14">
        <v>1</v>
      </c>
      <c r="L370" s="14">
        <v>3</v>
      </c>
      <c r="M370" s="15"/>
      <c r="N370" s="7" t="s">
        <v>104</v>
      </c>
      <c r="O370" s="10" t="s">
        <v>109536</v>
      </c>
      <c r="P370" s="7" t="s">
        <v>107896</v>
      </c>
      <c r="Q370" s="7" t="s">
        <v>107895</v>
      </c>
      <c r="R370"/>
    </row>
    <row r="371" spans="1:18" ht="33.75" x14ac:dyDescent="0.2">
      <c r="A371" s="10" t="s">
        <v>103353</v>
      </c>
      <c r="B371" s="10" t="s">
        <v>108503</v>
      </c>
      <c r="C371" s="11">
        <v>1</v>
      </c>
      <c r="D371" s="11">
        <v>1</v>
      </c>
      <c r="E371" s="11">
        <v>11</v>
      </c>
      <c r="F371" s="12">
        <v>1</v>
      </c>
      <c r="G371" s="7" t="s">
        <v>51</v>
      </c>
      <c r="H371" s="12">
        <v>0</v>
      </c>
      <c r="I371" s="13">
        <v>80500000</v>
      </c>
      <c r="J371" s="13">
        <v>60500000</v>
      </c>
      <c r="K371" s="14">
        <v>1</v>
      </c>
      <c r="L371" s="14">
        <v>3</v>
      </c>
      <c r="M371" s="15"/>
      <c r="N371" s="7" t="s">
        <v>104</v>
      </c>
      <c r="O371" s="10" t="s">
        <v>109536</v>
      </c>
      <c r="P371" s="7" t="s">
        <v>107896</v>
      </c>
      <c r="Q371" s="7" t="s">
        <v>107895</v>
      </c>
      <c r="R371"/>
    </row>
    <row r="372" spans="1:18" ht="33.75" x14ac:dyDescent="0.2">
      <c r="A372" s="10" t="s">
        <v>104762</v>
      </c>
      <c r="B372" s="10" t="s">
        <v>108504</v>
      </c>
      <c r="C372" s="11">
        <v>6</v>
      </c>
      <c r="D372" s="11">
        <v>6</v>
      </c>
      <c r="E372" s="11">
        <v>6</v>
      </c>
      <c r="F372" s="12">
        <v>1</v>
      </c>
      <c r="G372" s="7" t="s">
        <v>58</v>
      </c>
      <c r="H372" s="12">
        <v>0</v>
      </c>
      <c r="I372" s="13">
        <v>10000000</v>
      </c>
      <c r="J372" s="13">
        <v>10000000</v>
      </c>
      <c r="K372" s="14">
        <v>0</v>
      </c>
      <c r="L372" s="14">
        <v>0</v>
      </c>
      <c r="M372" s="15"/>
      <c r="N372" s="7" t="s">
        <v>104</v>
      </c>
      <c r="O372" s="10" t="s">
        <v>109536</v>
      </c>
      <c r="P372" s="7" t="s">
        <v>107896</v>
      </c>
      <c r="Q372" s="7" t="s">
        <v>107895</v>
      </c>
      <c r="R372"/>
    </row>
    <row r="373" spans="1:18" ht="33.75" x14ac:dyDescent="0.2">
      <c r="A373" s="10" t="s">
        <v>103617</v>
      </c>
      <c r="B373" s="10" t="s">
        <v>108505</v>
      </c>
      <c r="C373" s="11">
        <v>1</v>
      </c>
      <c r="D373" s="11">
        <v>1</v>
      </c>
      <c r="E373" s="11">
        <v>12</v>
      </c>
      <c r="F373" s="12">
        <v>1</v>
      </c>
      <c r="G373" s="7" t="s">
        <v>79</v>
      </c>
      <c r="H373" s="12">
        <v>0</v>
      </c>
      <c r="I373" s="13">
        <v>2029471994</v>
      </c>
      <c r="J373" s="13">
        <v>1547412138</v>
      </c>
      <c r="K373" s="14">
        <v>1</v>
      </c>
      <c r="L373" s="14">
        <v>3</v>
      </c>
      <c r="M373" s="15"/>
      <c r="N373" s="7" t="s">
        <v>104</v>
      </c>
      <c r="O373" s="10" t="s">
        <v>109536</v>
      </c>
      <c r="P373" s="7" t="s">
        <v>107896</v>
      </c>
      <c r="Q373" s="7" t="s">
        <v>107895</v>
      </c>
      <c r="R373"/>
    </row>
    <row r="374" spans="1:18" ht="33.75" x14ac:dyDescent="0.2">
      <c r="A374" s="10" t="s">
        <v>104193</v>
      </c>
      <c r="B374" s="10" t="s">
        <v>109394</v>
      </c>
      <c r="C374" s="11">
        <v>1</v>
      </c>
      <c r="D374" s="11">
        <v>1</v>
      </c>
      <c r="E374" s="11">
        <v>12</v>
      </c>
      <c r="F374" s="12">
        <v>1</v>
      </c>
      <c r="G374" s="7" t="s">
        <v>120</v>
      </c>
      <c r="H374" s="12">
        <v>0</v>
      </c>
      <c r="I374" s="13">
        <v>2418663303</v>
      </c>
      <c r="J374" s="13">
        <v>1636904414</v>
      </c>
      <c r="K374" s="14">
        <v>1</v>
      </c>
      <c r="L374" s="14">
        <v>3</v>
      </c>
      <c r="M374" s="15"/>
      <c r="N374" s="7" t="s">
        <v>104</v>
      </c>
      <c r="O374" s="10" t="s">
        <v>109536</v>
      </c>
      <c r="P374" s="7" t="s">
        <v>107896</v>
      </c>
      <c r="Q374" s="7" t="s">
        <v>107895</v>
      </c>
      <c r="R374"/>
    </row>
    <row r="375" spans="1:18" ht="33.75" x14ac:dyDescent="0.2">
      <c r="A375" s="10" t="s">
        <v>104267</v>
      </c>
      <c r="B375" s="10" t="s">
        <v>109395</v>
      </c>
      <c r="C375" s="11">
        <v>1</v>
      </c>
      <c r="D375" s="11">
        <v>1</v>
      </c>
      <c r="E375" s="11">
        <v>12</v>
      </c>
      <c r="F375" s="12">
        <v>1</v>
      </c>
      <c r="G375" s="7" t="s">
        <v>120</v>
      </c>
      <c r="H375" s="12">
        <v>0</v>
      </c>
      <c r="I375" s="13">
        <v>130000000</v>
      </c>
      <c r="J375" s="13">
        <v>130000000</v>
      </c>
      <c r="K375" s="14">
        <v>0</v>
      </c>
      <c r="L375" s="14">
        <v>0</v>
      </c>
      <c r="M375" s="15"/>
      <c r="N375" s="7" t="s">
        <v>104</v>
      </c>
      <c r="O375" s="10" t="s">
        <v>109536</v>
      </c>
      <c r="P375" s="7" t="s">
        <v>107896</v>
      </c>
      <c r="Q375" s="7" t="s">
        <v>107895</v>
      </c>
      <c r="R375"/>
    </row>
    <row r="376" spans="1:18" ht="33.75" x14ac:dyDescent="0.2">
      <c r="A376" s="10" t="s">
        <v>104267</v>
      </c>
      <c r="B376" s="10" t="s">
        <v>109396</v>
      </c>
      <c r="C376" s="11">
        <v>1</v>
      </c>
      <c r="D376" s="11">
        <v>1</v>
      </c>
      <c r="E376" s="11">
        <v>12</v>
      </c>
      <c r="F376" s="12">
        <v>1</v>
      </c>
      <c r="G376" s="7" t="s">
        <v>120</v>
      </c>
      <c r="H376" s="12">
        <v>0</v>
      </c>
      <c r="I376" s="13">
        <v>42000000</v>
      </c>
      <c r="J376" s="13">
        <v>26000000</v>
      </c>
      <c r="K376" s="14">
        <v>1</v>
      </c>
      <c r="L376" s="14">
        <v>3</v>
      </c>
      <c r="M376" s="15"/>
      <c r="N376" s="7" t="s">
        <v>104</v>
      </c>
      <c r="O376" s="10" t="s">
        <v>109536</v>
      </c>
      <c r="P376" s="7" t="s">
        <v>107896</v>
      </c>
      <c r="Q376" s="7" t="s">
        <v>107895</v>
      </c>
      <c r="R376"/>
    </row>
    <row r="377" spans="1:18" ht="33.75" x14ac:dyDescent="0.2">
      <c r="A377" s="10" t="s">
        <v>104267</v>
      </c>
      <c r="B377" s="10" t="s">
        <v>109397</v>
      </c>
      <c r="C377" s="11">
        <v>1</v>
      </c>
      <c r="D377" s="11">
        <v>1</v>
      </c>
      <c r="E377" s="11">
        <v>12</v>
      </c>
      <c r="F377" s="12">
        <v>1</v>
      </c>
      <c r="G377" s="7" t="s">
        <v>120</v>
      </c>
      <c r="H377" s="12">
        <v>0</v>
      </c>
      <c r="I377" s="13">
        <v>170000000</v>
      </c>
      <c r="J377" s="13">
        <v>170000000</v>
      </c>
      <c r="K377" s="14">
        <v>0</v>
      </c>
      <c r="L377" s="14">
        <v>0</v>
      </c>
      <c r="M377" s="15"/>
      <c r="N377" s="7" t="s">
        <v>104</v>
      </c>
      <c r="O377" s="10" t="s">
        <v>109536</v>
      </c>
      <c r="P377" s="7" t="s">
        <v>107896</v>
      </c>
      <c r="Q377" s="7" t="s">
        <v>107895</v>
      </c>
      <c r="R377"/>
    </row>
    <row r="378" spans="1:18" ht="33.75" x14ac:dyDescent="0.2">
      <c r="A378" s="10" t="s">
        <v>104259</v>
      </c>
      <c r="B378" s="10" t="s">
        <v>109398</v>
      </c>
      <c r="C378" s="11">
        <v>7</v>
      </c>
      <c r="D378" s="11">
        <v>7</v>
      </c>
      <c r="E378" s="11">
        <v>12</v>
      </c>
      <c r="F378" s="12">
        <v>1</v>
      </c>
      <c r="G378" s="7" t="s">
        <v>120</v>
      </c>
      <c r="H378" s="12">
        <v>0</v>
      </c>
      <c r="I378" s="13">
        <v>60000000</v>
      </c>
      <c r="J378" s="13">
        <v>60000000</v>
      </c>
      <c r="K378" s="14">
        <v>0</v>
      </c>
      <c r="L378" s="14">
        <v>0</v>
      </c>
      <c r="M378" s="15"/>
      <c r="N378" s="7" t="s">
        <v>104</v>
      </c>
      <c r="O378" s="10" t="s">
        <v>109536</v>
      </c>
      <c r="P378" s="7" t="s">
        <v>107896</v>
      </c>
      <c r="Q378" s="7" t="s">
        <v>107895</v>
      </c>
      <c r="R378"/>
    </row>
    <row r="379" spans="1:18" ht="33.75" x14ac:dyDescent="0.2">
      <c r="A379" s="10" t="s">
        <v>104223</v>
      </c>
      <c r="B379" s="10" t="s">
        <v>108506</v>
      </c>
      <c r="C379" s="11">
        <v>5</v>
      </c>
      <c r="D379" s="11">
        <v>5</v>
      </c>
      <c r="E379" s="11">
        <v>12</v>
      </c>
      <c r="F379" s="12">
        <v>1</v>
      </c>
      <c r="G379" s="7" t="s">
        <v>58</v>
      </c>
      <c r="H379" s="12">
        <v>0</v>
      </c>
      <c r="I379" s="13">
        <v>4000000</v>
      </c>
      <c r="J379" s="13">
        <v>4000000</v>
      </c>
      <c r="K379" s="14">
        <v>0</v>
      </c>
      <c r="L379" s="14">
        <v>0</v>
      </c>
      <c r="M379" s="15"/>
      <c r="N379" s="7" t="s">
        <v>104</v>
      </c>
      <c r="O379" s="10" t="s">
        <v>109536</v>
      </c>
      <c r="P379" s="7" t="s">
        <v>107896</v>
      </c>
      <c r="Q379" s="7" t="s">
        <v>107895</v>
      </c>
      <c r="R379"/>
    </row>
    <row r="380" spans="1:18" ht="33.75" x14ac:dyDescent="0.2">
      <c r="A380" s="10" t="s">
        <v>104267</v>
      </c>
      <c r="B380" s="10" t="s">
        <v>109399</v>
      </c>
      <c r="C380" s="11">
        <v>7</v>
      </c>
      <c r="D380" s="11">
        <v>7</v>
      </c>
      <c r="E380" s="11">
        <v>12</v>
      </c>
      <c r="F380" s="12">
        <v>1</v>
      </c>
      <c r="G380" s="7" t="s">
        <v>120</v>
      </c>
      <c r="H380" s="12">
        <v>0</v>
      </c>
      <c r="I380" s="13">
        <v>77000000</v>
      </c>
      <c r="J380" s="13">
        <v>77000000</v>
      </c>
      <c r="K380" s="14">
        <v>0</v>
      </c>
      <c r="L380" s="14">
        <v>0</v>
      </c>
      <c r="M380" s="15"/>
      <c r="N380" s="7" t="s">
        <v>104</v>
      </c>
      <c r="O380" s="10" t="s">
        <v>109536</v>
      </c>
      <c r="P380" s="7">
        <v>3839691</v>
      </c>
      <c r="Q380" s="7" t="s">
        <v>107895</v>
      </c>
      <c r="R380"/>
    </row>
    <row r="381" spans="1:18" ht="33.75" x14ac:dyDescent="0.2">
      <c r="A381" s="10" t="s">
        <v>104267</v>
      </c>
      <c r="B381" s="10" t="s">
        <v>109400</v>
      </c>
      <c r="C381" s="11">
        <v>7</v>
      </c>
      <c r="D381" s="11">
        <v>7</v>
      </c>
      <c r="E381" s="11">
        <v>12</v>
      </c>
      <c r="F381" s="12">
        <v>1</v>
      </c>
      <c r="G381" s="7" t="s">
        <v>120</v>
      </c>
      <c r="H381" s="12">
        <v>0</v>
      </c>
      <c r="I381" s="13">
        <v>88000000</v>
      </c>
      <c r="J381" s="13">
        <v>88000000</v>
      </c>
      <c r="K381" s="14">
        <v>0</v>
      </c>
      <c r="L381" s="14">
        <v>0</v>
      </c>
      <c r="M381" s="15"/>
      <c r="N381" s="7" t="s">
        <v>104</v>
      </c>
      <c r="O381" s="10" t="s">
        <v>109536</v>
      </c>
      <c r="P381" s="7" t="s">
        <v>107896</v>
      </c>
      <c r="Q381" s="7" t="s">
        <v>107895</v>
      </c>
      <c r="R381"/>
    </row>
    <row r="382" spans="1:18" ht="33.75" x14ac:dyDescent="0.2">
      <c r="A382" s="10" t="s">
        <v>104285</v>
      </c>
      <c r="B382" s="10" t="s">
        <v>108507</v>
      </c>
      <c r="C382" s="11">
        <v>1</v>
      </c>
      <c r="D382" s="11">
        <v>1</v>
      </c>
      <c r="E382" s="11">
        <v>12</v>
      </c>
      <c r="F382" s="12">
        <v>1</v>
      </c>
      <c r="G382" s="7" t="s">
        <v>120</v>
      </c>
      <c r="H382" s="12">
        <v>0</v>
      </c>
      <c r="I382" s="13">
        <v>14676692</v>
      </c>
      <c r="J382" s="13">
        <v>14676692</v>
      </c>
      <c r="K382" s="14">
        <v>0</v>
      </c>
      <c r="L382" s="14">
        <v>0</v>
      </c>
      <c r="M382" s="15"/>
      <c r="N382" s="7" t="s">
        <v>104</v>
      </c>
      <c r="O382" s="10" t="s">
        <v>109536</v>
      </c>
      <c r="P382" s="7" t="s">
        <v>107896</v>
      </c>
      <c r="Q382" s="7" t="s">
        <v>107895</v>
      </c>
      <c r="R382"/>
    </row>
    <row r="383" spans="1:18" ht="33.75" x14ac:dyDescent="0.2">
      <c r="A383" s="10" t="s">
        <v>51338</v>
      </c>
      <c r="B383" s="10" t="s">
        <v>109401</v>
      </c>
      <c r="C383" s="11">
        <v>10</v>
      </c>
      <c r="D383" s="11">
        <v>10</v>
      </c>
      <c r="E383" s="11">
        <v>12</v>
      </c>
      <c r="F383" s="12">
        <v>1</v>
      </c>
      <c r="G383" s="7" t="s">
        <v>51</v>
      </c>
      <c r="H383" s="12">
        <v>0</v>
      </c>
      <c r="I383" s="13">
        <v>180000000</v>
      </c>
      <c r="J383" s="13">
        <v>180000000</v>
      </c>
      <c r="K383" s="14">
        <v>0</v>
      </c>
      <c r="L383" s="14">
        <v>0</v>
      </c>
      <c r="M383" s="15"/>
      <c r="N383" s="7" t="s">
        <v>104</v>
      </c>
      <c r="O383" s="10" t="s">
        <v>109536</v>
      </c>
      <c r="P383" s="7" t="s">
        <v>107896</v>
      </c>
      <c r="Q383" s="7" t="s">
        <v>107895</v>
      </c>
      <c r="R383"/>
    </row>
    <row r="384" spans="1:18" ht="33.75" x14ac:dyDescent="0.2">
      <c r="A384" s="10" t="s">
        <v>103551</v>
      </c>
      <c r="B384" s="10" t="s">
        <v>108508</v>
      </c>
      <c r="C384" s="11">
        <v>3</v>
      </c>
      <c r="D384" s="11">
        <v>3</v>
      </c>
      <c r="E384" s="11">
        <v>7</v>
      </c>
      <c r="F384" s="12">
        <v>1</v>
      </c>
      <c r="G384" s="7" t="s">
        <v>44</v>
      </c>
      <c r="H384" s="12">
        <v>0</v>
      </c>
      <c r="I384" s="13">
        <v>163000000</v>
      </c>
      <c r="J384" s="13">
        <v>163000000</v>
      </c>
      <c r="K384" s="14">
        <v>0</v>
      </c>
      <c r="L384" s="14">
        <v>0</v>
      </c>
      <c r="M384" s="15"/>
      <c r="N384" s="7" t="s">
        <v>104</v>
      </c>
      <c r="O384" s="10" t="s">
        <v>109536</v>
      </c>
      <c r="P384" s="7" t="s">
        <v>107896</v>
      </c>
      <c r="Q384" s="7" t="s">
        <v>107895</v>
      </c>
      <c r="R384"/>
    </row>
    <row r="385" spans="1:18" ht="45" x14ac:dyDescent="0.2">
      <c r="A385" s="10" t="s">
        <v>103551</v>
      </c>
      <c r="B385" s="10" t="s">
        <v>108509</v>
      </c>
      <c r="C385" s="11">
        <v>7</v>
      </c>
      <c r="D385" s="11">
        <v>7</v>
      </c>
      <c r="E385" s="11">
        <v>1</v>
      </c>
      <c r="F385" s="12">
        <v>1</v>
      </c>
      <c r="G385" s="7" t="s">
        <v>120</v>
      </c>
      <c r="H385" s="12">
        <v>0</v>
      </c>
      <c r="I385" s="13">
        <v>14396739</v>
      </c>
      <c r="J385" s="13">
        <v>14396739</v>
      </c>
      <c r="K385" s="14">
        <v>0</v>
      </c>
      <c r="L385" s="14">
        <v>0</v>
      </c>
      <c r="M385" s="15"/>
      <c r="N385" s="7" t="s">
        <v>104</v>
      </c>
      <c r="O385" s="10" t="s">
        <v>109536</v>
      </c>
      <c r="P385" s="7" t="s">
        <v>107896</v>
      </c>
      <c r="Q385" s="7" t="s">
        <v>107895</v>
      </c>
      <c r="R385"/>
    </row>
    <row r="386" spans="1:18" ht="45" x14ac:dyDescent="0.2">
      <c r="A386" s="10" t="s">
        <v>103551</v>
      </c>
      <c r="B386" s="10" t="s">
        <v>108510</v>
      </c>
      <c r="C386" s="11">
        <v>1</v>
      </c>
      <c r="D386" s="11">
        <v>1</v>
      </c>
      <c r="E386" s="11">
        <v>10</v>
      </c>
      <c r="F386" s="12">
        <v>1</v>
      </c>
      <c r="G386" s="7" t="s">
        <v>120</v>
      </c>
      <c r="H386" s="12">
        <v>0</v>
      </c>
      <c r="I386" s="13">
        <v>54091800</v>
      </c>
      <c r="J386" s="13">
        <v>45978030</v>
      </c>
      <c r="K386" s="14">
        <v>1</v>
      </c>
      <c r="L386" s="14">
        <v>3</v>
      </c>
      <c r="M386" s="15"/>
      <c r="N386" s="7" t="s">
        <v>104</v>
      </c>
      <c r="O386" s="10" t="s">
        <v>109536</v>
      </c>
      <c r="P386" s="7" t="s">
        <v>107896</v>
      </c>
      <c r="Q386" s="7" t="s">
        <v>107895</v>
      </c>
      <c r="R386"/>
    </row>
    <row r="387" spans="1:18" ht="33.75" x14ac:dyDescent="0.2">
      <c r="A387" s="10" t="s">
        <v>103551</v>
      </c>
      <c r="B387" s="10" t="s">
        <v>108511</v>
      </c>
      <c r="C387" s="11">
        <v>9</v>
      </c>
      <c r="D387" s="11">
        <v>9</v>
      </c>
      <c r="E387" s="11">
        <v>12</v>
      </c>
      <c r="F387" s="12">
        <v>1</v>
      </c>
      <c r="G387" s="7" t="s">
        <v>17</v>
      </c>
      <c r="H387" s="12">
        <v>0</v>
      </c>
      <c r="I387" s="13">
        <v>14300000</v>
      </c>
      <c r="J387" s="13">
        <v>14300000</v>
      </c>
      <c r="K387" s="14">
        <v>0</v>
      </c>
      <c r="L387" s="14">
        <v>0</v>
      </c>
      <c r="M387" s="15"/>
      <c r="N387" s="7" t="s">
        <v>104</v>
      </c>
      <c r="O387" s="10" t="s">
        <v>109536</v>
      </c>
      <c r="P387" s="7" t="s">
        <v>107896</v>
      </c>
      <c r="Q387" s="7" t="s">
        <v>107895</v>
      </c>
      <c r="R387"/>
    </row>
    <row r="388" spans="1:18" ht="33.75" x14ac:dyDescent="0.2">
      <c r="A388" s="10" t="s">
        <v>103551</v>
      </c>
      <c r="B388" s="10" t="s">
        <v>108512</v>
      </c>
      <c r="C388" s="11">
        <v>11</v>
      </c>
      <c r="D388" s="11">
        <v>11</v>
      </c>
      <c r="E388" s="11">
        <v>12</v>
      </c>
      <c r="F388" s="12">
        <v>1</v>
      </c>
      <c r="G388" s="7" t="s">
        <v>17</v>
      </c>
      <c r="H388" s="12">
        <v>0</v>
      </c>
      <c r="I388" s="13">
        <f>21000000*1.1</f>
        <v>23100000.000000004</v>
      </c>
      <c r="J388" s="13">
        <f>21000000*1.1</f>
        <v>23100000.000000004</v>
      </c>
      <c r="K388" s="14">
        <v>0</v>
      </c>
      <c r="L388" s="14">
        <v>0</v>
      </c>
      <c r="M388" s="15"/>
      <c r="N388" s="7" t="s">
        <v>104</v>
      </c>
      <c r="O388" s="10" t="s">
        <v>109536</v>
      </c>
      <c r="P388" s="7" t="s">
        <v>107896</v>
      </c>
      <c r="Q388" s="7" t="s">
        <v>107895</v>
      </c>
      <c r="R388"/>
    </row>
    <row r="389" spans="1:18" ht="45" x14ac:dyDescent="0.2">
      <c r="A389" s="10" t="s">
        <v>103603</v>
      </c>
      <c r="B389" s="10" t="s">
        <v>108513</v>
      </c>
      <c r="C389" s="11">
        <v>1</v>
      </c>
      <c r="D389" s="11">
        <v>1</v>
      </c>
      <c r="E389" s="11">
        <v>6</v>
      </c>
      <c r="F389" s="12">
        <v>1</v>
      </c>
      <c r="G389" s="7" t="s">
        <v>120</v>
      </c>
      <c r="H389" s="12">
        <v>0</v>
      </c>
      <c r="I389" s="13">
        <v>526896180</v>
      </c>
      <c r="J389" s="13">
        <v>526896180</v>
      </c>
      <c r="K389" s="14">
        <v>1</v>
      </c>
      <c r="L389" s="14">
        <v>3</v>
      </c>
      <c r="M389" s="15"/>
      <c r="N389" s="7" t="s">
        <v>104</v>
      </c>
      <c r="O389" s="10" t="s">
        <v>109536</v>
      </c>
      <c r="P389" s="7" t="s">
        <v>107896</v>
      </c>
      <c r="Q389" s="7" t="s">
        <v>107895</v>
      </c>
      <c r="R389"/>
    </row>
    <row r="390" spans="1:18" ht="45" x14ac:dyDescent="0.2">
      <c r="A390" s="10" t="s">
        <v>103603</v>
      </c>
      <c r="B390" s="10" t="s">
        <v>108514</v>
      </c>
      <c r="C390" s="11">
        <v>1</v>
      </c>
      <c r="D390" s="11">
        <v>1</v>
      </c>
      <c r="E390" s="11">
        <v>6</v>
      </c>
      <c r="F390" s="12">
        <v>1</v>
      </c>
      <c r="G390" s="7" t="s">
        <v>120</v>
      </c>
      <c r="H390" s="12">
        <v>0</v>
      </c>
      <c r="I390" s="13">
        <v>692661150</v>
      </c>
      <c r="J390" s="13">
        <v>692661150</v>
      </c>
      <c r="K390" s="14">
        <v>1</v>
      </c>
      <c r="L390" s="14">
        <v>3</v>
      </c>
      <c r="M390" s="15"/>
      <c r="N390" s="7" t="s">
        <v>104</v>
      </c>
      <c r="O390" s="10" t="s">
        <v>109536</v>
      </c>
      <c r="P390" s="7" t="s">
        <v>107896</v>
      </c>
      <c r="Q390" s="7" t="s">
        <v>107895</v>
      </c>
      <c r="R390"/>
    </row>
    <row r="391" spans="1:18" ht="45" x14ac:dyDescent="0.2">
      <c r="A391" s="10" t="s">
        <v>103603</v>
      </c>
      <c r="B391" s="10" t="s">
        <v>108515</v>
      </c>
      <c r="C391" s="11">
        <v>7</v>
      </c>
      <c r="D391" s="11">
        <v>7</v>
      </c>
      <c r="E391" s="11">
        <v>5</v>
      </c>
      <c r="F391" s="12">
        <v>1</v>
      </c>
      <c r="G391" s="7" t="s">
        <v>120</v>
      </c>
      <c r="H391" s="12">
        <v>0</v>
      </c>
      <c r="I391" s="13">
        <v>545000000</v>
      </c>
      <c r="J391" s="13">
        <v>545000000</v>
      </c>
      <c r="K391" s="14">
        <v>0</v>
      </c>
      <c r="L391" s="14">
        <v>0</v>
      </c>
      <c r="M391" s="15"/>
      <c r="N391" s="7" t="s">
        <v>104</v>
      </c>
      <c r="O391" s="10" t="s">
        <v>109536</v>
      </c>
      <c r="P391" s="7" t="s">
        <v>107896</v>
      </c>
      <c r="Q391" s="7" t="s">
        <v>107895</v>
      </c>
      <c r="R391"/>
    </row>
    <row r="392" spans="1:18" ht="45" x14ac:dyDescent="0.2">
      <c r="A392" s="10" t="s">
        <v>103603</v>
      </c>
      <c r="B392" s="10" t="s">
        <v>108516</v>
      </c>
      <c r="C392" s="11">
        <v>7</v>
      </c>
      <c r="D392" s="11">
        <v>7</v>
      </c>
      <c r="E392" s="11">
        <v>5</v>
      </c>
      <c r="F392" s="12">
        <v>1</v>
      </c>
      <c r="G392" s="7" t="s">
        <v>120</v>
      </c>
      <c r="H392" s="12">
        <v>0</v>
      </c>
      <c r="I392" s="13">
        <v>450000000</v>
      </c>
      <c r="J392" s="13">
        <v>450000000</v>
      </c>
      <c r="K392" s="14">
        <v>0</v>
      </c>
      <c r="L392" s="14">
        <v>0</v>
      </c>
      <c r="M392" s="15"/>
      <c r="N392" s="7" t="s">
        <v>104</v>
      </c>
      <c r="O392" s="10" t="s">
        <v>109536</v>
      </c>
      <c r="P392" s="7" t="s">
        <v>107896</v>
      </c>
      <c r="Q392" s="7" t="s">
        <v>107895</v>
      </c>
      <c r="R392"/>
    </row>
    <row r="393" spans="1:18" ht="33.75" x14ac:dyDescent="0.2">
      <c r="A393" s="10" t="s">
        <v>103603</v>
      </c>
      <c r="B393" s="10" t="s">
        <v>108517</v>
      </c>
      <c r="C393" s="11">
        <v>7</v>
      </c>
      <c r="D393" s="11">
        <v>7</v>
      </c>
      <c r="E393" s="11">
        <v>10</v>
      </c>
      <c r="F393" s="12">
        <v>1</v>
      </c>
      <c r="G393" s="7" t="s">
        <v>120</v>
      </c>
      <c r="H393" s="12">
        <v>0</v>
      </c>
      <c r="I393" s="13">
        <v>50000000</v>
      </c>
      <c r="J393" s="13">
        <v>50000000</v>
      </c>
      <c r="K393" s="14">
        <v>1</v>
      </c>
      <c r="L393" s="14">
        <v>3</v>
      </c>
      <c r="M393" s="15"/>
      <c r="N393" s="7" t="s">
        <v>104</v>
      </c>
      <c r="O393" s="10" t="s">
        <v>109536</v>
      </c>
      <c r="P393" s="7" t="s">
        <v>107896</v>
      </c>
      <c r="Q393" s="7" t="s">
        <v>107895</v>
      </c>
      <c r="R393"/>
    </row>
    <row r="394" spans="1:18" ht="33.75" x14ac:dyDescent="0.2">
      <c r="A394" s="10" t="s">
        <v>103551</v>
      </c>
      <c r="B394" s="10" t="s">
        <v>108518</v>
      </c>
      <c r="C394" s="11">
        <v>1</v>
      </c>
      <c r="D394" s="11">
        <v>1</v>
      </c>
      <c r="E394" s="11">
        <v>11</v>
      </c>
      <c r="F394" s="12">
        <v>1</v>
      </c>
      <c r="G394" s="7" t="s">
        <v>120</v>
      </c>
      <c r="H394" s="12">
        <v>0</v>
      </c>
      <c r="I394" s="13">
        <v>100000000</v>
      </c>
      <c r="J394" s="13">
        <v>100000000</v>
      </c>
      <c r="K394" s="14">
        <v>0</v>
      </c>
      <c r="L394" s="14">
        <v>0</v>
      </c>
      <c r="M394" s="15"/>
      <c r="N394" s="7" t="s">
        <v>104</v>
      </c>
      <c r="O394" s="10" t="s">
        <v>109536</v>
      </c>
      <c r="P394" s="7" t="s">
        <v>107896</v>
      </c>
      <c r="Q394" s="7" t="s">
        <v>107895</v>
      </c>
      <c r="R394"/>
    </row>
    <row r="395" spans="1:18" ht="45" x14ac:dyDescent="0.2">
      <c r="A395" s="10" t="s">
        <v>105396</v>
      </c>
      <c r="B395" s="10" t="s">
        <v>108519</v>
      </c>
      <c r="C395" s="11">
        <v>1</v>
      </c>
      <c r="D395" s="11">
        <v>1</v>
      </c>
      <c r="E395" s="11">
        <v>13</v>
      </c>
      <c r="F395" s="12">
        <v>1</v>
      </c>
      <c r="G395" s="7" t="s">
        <v>120</v>
      </c>
      <c r="H395" s="12">
        <v>0</v>
      </c>
      <c r="I395" s="13">
        <v>1690248628</v>
      </c>
      <c r="J395" s="13">
        <v>599869670</v>
      </c>
      <c r="K395" s="14">
        <v>1</v>
      </c>
      <c r="L395" s="14">
        <v>3</v>
      </c>
      <c r="M395" s="15"/>
      <c r="N395" s="7" t="s">
        <v>104</v>
      </c>
      <c r="O395" s="10" t="s">
        <v>109536</v>
      </c>
      <c r="P395" s="7" t="s">
        <v>107983</v>
      </c>
      <c r="Q395" s="7" t="s">
        <v>107895</v>
      </c>
      <c r="R395"/>
    </row>
    <row r="396" spans="1:18" ht="56.25" x14ac:dyDescent="0.2">
      <c r="A396" s="10" t="s">
        <v>105846</v>
      </c>
      <c r="B396" s="10" t="s">
        <v>108520</v>
      </c>
      <c r="C396" s="11">
        <v>1</v>
      </c>
      <c r="D396" s="11">
        <v>1</v>
      </c>
      <c r="E396" s="11">
        <v>13</v>
      </c>
      <c r="F396" s="12">
        <v>1</v>
      </c>
      <c r="G396" s="7" t="s">
        <v>120</v>
      </c>
      <c r="H396" s="12">
        <v>0</v>
      </c>
      <c r="I396" s="13">
        <v>750000000</v>
      </c>
      <c r="J396" s="13">
        <v>127500000</v>
      </c>
      <c r="K396" s="14">
        <v>1</v>
      </c>
      <c r="L396" s="14">
        <v>3</v>
      </c>
      <c r="M396" s="15"/>
      <c r="N396" s="7" t="s">
        <v>104</v>
      </c>
      <c r="O396" s="10" t="s">
        <v>109536</v>
      </c>
      <c r="P396" s="7" t="s">
        <v>107983</v>
      </c>
      <c r="Q396" s="7" t="s">
        <v>107895</v>
      </c>
      <c r="R396"/>
    </row>
    <row r="397" spans="1:18" ht="45" x14ac:dyDescent="0.2">
      <c r="A397" s="10" t="s">
        <v>105352</v>
      </c>
      <c r="B397" s="10" t="s">
        <v>108521</v>
      </c>
      <c r="C397" s="11">
        <v>1</v>
      </c>
      <c r="D397" s="11">
        <v>1</v>
      </c>
      <c r="E397" s="11">
        <v>12</v>
      </c>
      <c r="F397" s="12">
        <v>1</v>
      </c>
      <c r="G397" s="7" t="s">
        <v>58</v>
      </c>
      <c r="H397" s="12">
        <v>0</v>
      </c>
      <c r="I397" s="13">
        <v>15000000</v>
      </c>
      <c r="J397" s="13">
        <v>12500000</v>
      </c>
      <c r="K397" s="14">
        <v>1</v>
      </c>
      <c r="L397" s="14">
        <v>3</v>
      </c>
      <c r="M397" s="15"/>
      <c r="N397" s="7" t="s">
        <v>104</v>
      </c>
      <c r="O397" s="10" t="s">
        <v>109536</v>
      </c>
      <c r="P397" s="7" t="s">
        <v>107983</v>
      </c>
      <c r="Q397" s="7" t="s">
        <v>107895</v>
      </c>
      <c r="R397"/>
    </row>
    <row r="398" spans="1:18" ht="33.75" x14ac:dyDescent="0.2">
      <c r="A398" s="10" t="s">
        <v>105846</v>
      </c>
      <c r="B398" s="10" t="s">
        <v>108522</v>
      </c>
      <c r="C398" s="11">
        <v>1</v>
      </c>
      <c r="D398" s="11">
        <v>1</v>
      </c>
      <c r="E398" s="11">
        <v>12</v>
      </c>
      <c r="F398" s="12">
        <v>1</v>
      </c>
      <c r="G398" s="7" t="s">
        <v>58</v>
      </c>
      <c r="H398" s="12">
        <v>0</v>
      </c>
      <c r="I398" s="13">
        <v>73000000</v>
      </c>
      <c r="J398" s="13">
        <v>73000000</v>
      </c>
      <c r="K398" s="14">
        <v>1</v>
      </c>
      <c r="L398" s="14">
        <v>3</v>
      </c>
      <c r="M398" s="15"/>
      <c r="N398" s="7" t="s">
        <v>104</v>
      </c>
      <c r="O398" s="10" t="s">
        <v>109536</v>
      </c>
      <c r="P398" s="7" t="s">
        <v>107983</v>
      </c>
      <c r="Q398" s="7" t="s">
        <v>107895</v>
      </c>
      <c r="R398"/>
    </row>
    <row r="399" spans="1:18" ht="45" x14ac:dyDescent="0.2">
      <c r="A399" s="10" t="s">
        <v>103923</v>
      </c>
      <c r="B399" s="10" t="s">
        <v>108523</v>
      </c>
      <c r="C399" s="11">
        <v>1</v>
      </c>
      <c r="D399" s="11">
        <v>1</v>
      </c>
      <c r="E399" s="11">
        <v>9</v>
      </c>
      <c r="F399" s="12">
        <v>1</v>
      </c>
      <c r="G399" s="7" t="s">
        <v>17</v>
      </c>
      <c r="H399" s="12">
        <v>0</v>
      </c>
      <c r="I399" s="13">
        <v>1117378164</v>
      </c>
      <c r="J399" s="13">
        <v>1117378164</v>
      </c>
      <c r="K399" s="14">
        <v>0</v>
      </c>
      <c r="L399" s="14">
        <v>0</v>
      </c>
      <c r="M399" s="15"/>
      <c r="N399" s="7" t="s">
        <v>104</v>
      </c>
      <c r="O399" s="10" t="s">
        <v>109536</v>
      </c>
      <c r="P399" s="7" t="s">
        <v>107983</v>
      </c>
      <c r="Q399" s="7" t="s">
        <v>107895</v>
      </c>
      <c r="R399"/>
    </row>
    <row r="400" spans="1:18" ht="33.75" x14ac:dyDescent="0.2">
      <c r="A400" s="10" t="s">
        <v>105352</v>
      </c>
      <c r="B400" s="10" t="s">
        <v>108524</v>
      </c>
      <c r="C400" s="11">
        <v>6</v>
      </c>
      <c r="D400" s="11">
        <v>6</v>
      </c>
      <c r="E400" s="11">
        <v>6</v>
      </c>
      <c r="F400" s="12">
        <v>1</v>
      </c>
      <c r="G400" s="7" t="s">
        <v>58</v>
      </c>
      <c r="H400" s="12">
        <v>0</v>
      </c>
      <c r="I400" s="13">
        <v>60000000</v>
      </c>
      <c r="J400" s="13">
        <v>6000000</v>
      </c>
      <c r="K400" s="14">
        <v>0</v>
      </c>
      <c r="L400" s="14">
        <v>0</v>
      </c>
      <c r="M400" s="15"/>
      <c r="N400" s="7" t="s">
        <v>104</v>
      </c>
      <c r="O400" s="10" t="s">
        <v>109536</v>
      </c>
      <c r="P400" s="7" t="s">
        <v>107983</v>
      </c>
      <c r="Q400" s="7" t="s">
        <v>107895</v>
      </c>
      <c r="R400"/>
    </row>
    <row r="401" spans="1:18" ht="33.75" x14ac:dyDescent="0.2">
      <c r="A401" s="10" t="s">
        <v>103731</v>
      </c>
      <c r="B401" s="10" t="s">
        <v>108525</v>
      </c>
      <c r="C401" s="11">
        <v>1</v>
      </c>
      <c r="D401" s="11">
        <v>1</v>
      </c>
      <c r="E401" s="11">
        <v>12</v>
      </c>
      <c r="F401" s="12">
        <v>1</v>
      </c>
      <c r="G401" s="7" t="s">
        <v>120</v>
      </c>
      <c r="H401" s="12">
        <v>0</v>
      </c>
      <c r="I401" s="13">
        <v>30000000</v>
      </c>
      <c r="J401" s="13">
        <v>3000000</v>
      </c>
      <c r="K401" s="14">
        <v>0</v>
      </c>
      <c r="L401" s="14">
        <v>0</v>
      </c>
      <c r="M401" s="15"/>
      <c r="N401" s="7" t="s">
        <v>104</v>
      </c>
      <c r="O401" s="10" t="s">
        <v>109536</v>
      </c>
      <c r="P401" s="7" t="s">
        <v>107984</v>
      </c>
      <c r="Q401" s="7" t="s">
        <v>107895</v>
      </c>
      <c r="R401"/>
    </row>
    <row r="402" spans="1:18" ht="22.5" x14ac:dyDescent="0.2">
      <c r="A402" s="10" t="s">
        <v>103451</v>
      </c>
      <c r="B402" s="10" t="s">
        <v>108526</v>
      </c>
      <c r="C402" s="11">
        <v>6</v>
      </c>
      <c r="D402" s="11">
        <v>6</v>
      </c>
      <c r="E402" s="11">
        <v>10</v>
      </c>
      <c r="F402" s="12">
        <v>1</v>
      </c>
      <c r="G402" s="7" t="s">
        <v>120</v>
      </c>
      <c r="H402" s="12">
        <v>0</v>
      </c>
      <c r="I402" s="13">
        <v>30000000</v>
      </c>
      <c r="J402" s="13">
        <v>30000000</v>
      </c>
      <c r="K402" s="14">
        <v>1</v>
      </c>
      <c r="L402" s="14">
        <v>3</v>
      </c>
      <c r="M402" s="15"/>
      <c r="N402" s="7" t="s">
        <v>104</v>
      </c>
      <c r="O402" s="10" t="s">
        <v>109537</v>
      </c>
      <c r="P402" s="7" t="s">
        <v>108032</v>
      </c>
      <c r="Q402" s="7" t="s">
        <v>108033</v>
      </c>
      <c r="R402"/>
    </row>
    <row r="403" spans="1:18" ht="22.5" x14ac:dyDescent="0.2">
      <c r="A403" s="10" t="s">
        <v>55066</v>
      </c>
      <c r="B403" s="10" t="s">
        <v>108527</v>
      </c>
      <c r="C403" s="11">
        <v>5</v>
      </c>
      <c r="D403" s="11">
        <v>5</v>
      </c>
      <c r="E403" s="11">
        <v>10</v>
      </c>
      <c r="F403" s="12">
        <v>1</v>
      </c>
      <c r="G403" s="7" t="s">
        <v>58</v>
      </c>
      <c r="H403" s="12">
        <v>0</v>
      </c>
      <c r="I403" s="13">
        <v>70000000</v>
      </c>
      <c r="J403" s="13">
        <v>20000000</v>
      </c>
      <c r="K403" s="14">
        <v>1</v>
      </c>
      <c r="L403" s="14">
        <v>3</v>
      </c>
      <c r="M403" s="15"/>
      <c r="N403" s="7" t="s">
        <v>104</v>
      </c>
      <c r="O403" s="10" t="s">
        <v>109537</v>
      </c>
      <c r="P403" s="7" t="s">
        <v>108034</v>
      </c>
      <c r="Q403" s="7" t="s">
        <v>108033</v>
      </c>
      <c r="R403"/>
    </row>
    <row r="404" spans="1:18" ht="22.5" x14ac:dyDescent="0.2">
      <c r="A404" s="10" t="s">
        <v>106868</v>
      </c>
      <c r="B404" s="10" t="s">
        <v>108528</v>
      </c>
      <c r="C404" s="11">
        <v>1</v>
      </c>
      <c r="D404" s="11">
        <v>1</v>
      </c>
      <c r="E404" s="11">
        <v>6</v>
      </c>
      <c r="F404" s="12">
        <v>1</v>
      </c>
      <c r="G404" s="7" t="s">
        <v>120</v>
      </c>
      <c r="H404" s="12">
        <v>0</v>
      </c>
      <c r="I404" s="13">
        <v>300000000</v>
      </c>
      <c r="J404" s="13">
        <v>300000000</v>
      </c>
      <c r="K404" s="14">
        <v>0</v>
      </c>
      <c r="L404" s="14">
        <v>0</v>
      </c>
      <c r="M404" s="15"/>
      <c r="N404" s="7" t="s">
        <v>104</v>
      </c>
      <c r="O404" s="10" t="s">
        <v>109538</v>
      </c>
      <c r="P404" s="7" t="s">
        <v>108035</v>
      </c>
      <c r="Q404" s="7" t="s">
        <v>108036</v>
      </c>
      <c r="R404"/>
    </row>
    <row r="405" spans="1:18" ht="22.5" x14ac:dyDescent="0.2">
      <c r="A405" s="10" t="s">
        <v>106868</v>
      </c>
      <c r="B405" s="10" t="s">
        <v>108529</v>
      </c>
      <c r="C405" s="11">
        <v>7</v>
      </c>
      <c r="D405" s="11">
        <v>7</v>
      </c>
      <c r="E405" s="11">
        <v>5</v>
      </c>
      <c r="F405" s="12">
        <v>1</v>
      </c>
      <c r="G405" s="7" t="s">
        <v>120</v>
      </c>
      <c r="H405" s="12">
        <v>0</v>
      </c>
      <c r="I405" s="13">
        <v>129060293</v>
      </c>
      <c r="J405" s="13">
        <v>129060293</v>
      </c>
      <c r="K405" s="14">
        <v>0</v>
      </c>
      <c r="L405" s="14">
        <v>0</v>
      </c>
      <c r="M405" s="15"/>
      <c r="N405" s="7" t="s">
        <v>104</v>
      </c>
      <c r="O405" s="10" t="s">
        <v>109538</v>
      </c>
      <c r="P405" s="7" t="s">
        <v>107928</v>
      </c>
      <c r="Q405" s="7" t="s">
        <v>108036</v>
      </c>
      <c r="R405"/>
    </row>
    <row r="406" spans="1:18" ht="22.5" x14ac:dyDescent="0.2">
      <c r="A406" s="10" t="s">
        <v>106251</v>
      </c>
      <c r="B406" s="10" t="s">
        <v>108530</v>
      </c>
      <c r="C406" s="11">
        <v>1</v>
      </c>
      <c r="D406" s="11">
        <v>1</v>
      </c>
      <c r="E406" s="11">
        <v>12</v>
      </c>
      <c r="F406" s="12">
        <v>1</v>
      </c>
      <c r="G406" s="7" t="s">
        <v>79</v>
      </c>
      <c r="H406" s="12">
        <v>0</v>
      </c>
      <c r="I406" s="13">
        <v>469908333</v>
      </c>
      <c r="J406" s="13">
        <v>156636111</v>
      </c>
      <c r="K406" s="14">
        <v>1</v>
      </c>
      <c r="L406" s="14">
        <v>3</v>
      </c>
      <c r="M406" s="15"/>
      <c r="N406" s="7" t="s">
        <v>104</v>
      </c>
      <c r="O406" s="10" t="s">
        <v>109539</v>
      </c>
      <c r="P406" s="7" t="s">
        <v>108037</v>
      </c>
      <c r="Q406" s="7" t="s">
        <v>108038</v>
      </c>
      <c r="R406"/>
    </row>
    <row r="407" spans="1:18" ht="22.5" x14ac:dyDescent="0.2">
      <c r="A407" s="10" t="s">
        <v>101468</v>
      </c>
      <c r="B407" s="10" t="s">
        <v>108531</v>
      </c>
      <c r="C407" s="11">
        <v>4</v>
      </c>
      <c r="D407" s="11">
        <v>4</v>
      </c>
      <c r="E407" s="11">
        <v>8</v>
      </c>
      <c r="F407" s="12">
        <v>1</v>
      </c>
      <c r="G407" s="7" t="s">
        <v>17</v>
      </c>
      <c r="H407" s="12">
        <v>0</v>
      </c>
      <c r="I407" s="13">
        <v>2900000000</v>
      </c>
      <c r="J407" s="13">
        <v>2900000000</v>
      </c>
      <c r="K407" s="14">
        <v>0</v>
      </c>
      <c r="L407" s="14">
        <v>0</v>
      </c>
      <c r="M407" s="15"/>
      <c r="N407" s="7" t="s">
        <v>104</v>
      </c>
      <c r="O407" s="10" t="s">
        <v>109540</v>
      </c>
      <c r="P407" s="7" t="s">
        <v>108039</v>
      </c>
      <c r="Q407" s="7" t="s">
        <v>108040</v>
      </c>
      <c r="R407"/>
    </row>
    <row r="408" spans="1:18" ht="22.5" x14ac:dyDescent="0.2">
      <c r="A408" s="10" t="s">
        <v>103617</v>
      </c>
      <c r="B408" s="10" t="s">
        <v>108532</v>
      </c>
      <c r="C408" s="11">
        <v>1</v>
      </c>
      <c r="D408" s="11">
        <v>1</v>
      </c>
      <c r="E408" s="11">
        <v>12</v>
      </c>
      <c r="F408" s="12">
        <v>1</v>
      </c>
      <c r="G408" s="7" t="s">
        <v>120</v>
      </c>
      <c r="H408" s="12">
        <v>0</v>
      </c>
      <c r="I408" s="13">
        <v>100000000</v>
      </c>
      <c r="J408" s="13">
        <v>100000000</v>
      </c>
      <c r="K408" s="14">
        <v>0</v>
      </c>
      <c r="L408" s="14">
        <v>0</v>
      </c>
      <c r="M408" s="15"/>
      <c r="N408" s="7" t="s">
        <v>104</v>
      </c>
      <c r="O408" s="10" t="s">
        <v>109540</v>
      </c>
      <c r="P408" s="7" t="s">
        <v>108039</v>
      </c>
      <c r="Q408" s="7" t="s">
        <v>108040</v>
      </c>
      <c r="R408"/>
    </row>
    <row r="409" spans="1:18" ht="22.5" x14ac:dyDescent="0.2">
      <c r="A409" s="10" t="s">
        <v>103841</v>
      </c>
      <c r="B409" s="10" t="s">
        <v>108533</v>
      </c>
      <c r="C409" s="11">
        <v>1</v>
      </c>
      <c r="D409" s="11">
        <v>1</v>
      </c>
      <c r="E409" s="11">
        <v>10</v>
      </c>
      <c r="F409" s="12">
        <v>1</v>
      </c>
      <c r="G409" s="7" t="s">
        <v>120</v>
      </c>
      <c r="H409" s="12">
        <v>0</v>
      </c>
      <c r="I409" s="13">
        <v>1500000000</v>
      </c>
      <c r="J409" s="13">
        <v>1000000000</v>
      </c>
      <c r="K409" s="14">
        <v>1</v>
      </c>
      <c r="L409" s="14">
        <v>3</v>
      </c>
      <c r="M409" s="15"/>
      <c r="N409" s="7" t="s">
        <v>104</v>
      </c>
      <c r="O409" s="10" t="s">
        <v>109540</v>
      </c>
      <c r="P409" s="7" t="s">
        <v>108039</v>
      </c>
      <c r="Q409" s="7" t="s">
        <v>108040</v>
      </c>
      <c r="R409"/>
    </row>
    <row r="410" spans="1:18" ht="22.5" x14ac:dyDescent="0.2">
      <c r="A410" s="10" t="s">
        <v>103841</v>
      </c>
      <c r="B410" s="10" t="s">
        <v>108534</v>
      </c>
      <c r="C410" s="11">
        <v>7</v>
      </c>
      <c r="D410" s="11">
        <v>7</v>
      </c>
      <c r="E410" s="11">
        <v>6</v>
      </c>
      <c r="F410" s="12">
        <v>1</v>
      </c>
      <c r="G410" s="7" t="s">
        <v>120</v>
      </c>
      <c r="H410" s="12">
        <v>0</v>
      </c>
      <c r="I410" s="13">
        <v>500000000</v>
      </c>
      <c r="J410" s="13">
        <v>500000000</v>
      </c>
      <c r="K410" s="14">
        <v>0</v>
      </c>
      <c r="L410" s="14">
        <v>0</v>
      </c>
      <c r="M410" s="15"/>
      <c r="N410" s="7" t="s">
        <v>104</v>
      </c>
      <c r="O410" s="10" t="s">
        <v>109540</v>
      </c>
      <c r="P410" s="7" t="s">
        <v>108039</v>
      </c>
      <c r="Q410" s="7" t="s">
        <v>108040</v>
      </c>
      <c r="R410"/>
    </row>
    <row r="411" spans="1:18" ht="33.75" x14ac:dyDescent="0.2">
      <c r="A411" s="10" t="s">
        <v>106351</v>
      </c>
      <c r="B411" s="10" t="s">
        <v>108535</v>
      </c>
      <c r="C411" s="11">
        <v>1</v>
      </c>
      <c r="D411" s="11">
        <v>1</v>
      </c>
      <c r="E411" s="11">
        <v>10</v>
      </c>
      <c r="F411" s="12">
        <v>1</v>
      </c>
      <c r="G411" s="7" t="s">
        <v>120</v>
      </c>
      <c r="H411" s="12">
        <v>0</v>
      </c>
      <c r="I411" s="13">
        <v>240000000</v>
      </c>
      <c r="J411" s="13">
        <v>200000000</v>
      </c>
      <c r="K411" s="14">
        <v>1</v>
      </c>
      <c r="L411" s="14">
        <v>3</v>
      </c>
      <c r="M411" s="15"/>
      <c r="N411" s="7" t="s">
        <v>104</v>
      </c>
      <c r="O411" s="10" t="s">
        <v>109540</v>
      </c>
      <c r="P411" s="7" t="s">
        <v>108039</v>
      </c>
      <c r="Q411" s="7" t="s">
        <v>108040</v>
      </c>
      <c r="R411"/>
    </row>
    <row r="412" spans="1:18" ht="33.75" x14ac:dyDescent="0.2">
      <c r="A412" s="10" t="s">
        <v>106351</v>
      </c>
      <c r="B412" s="10" t="s">
        <v>108535</v>
      </c>
      <c r="C412" s="11">
        <v>8</v>
      </c>
      <c r="D412" s="11">
        <v>8</v>
      </c>
      <c r="E412" s="11">
        <v>5</v>
      </c>
      <c r="F412" s="12">
        <v>1</v>
      </c>
      <c r="G412" s="7" t="s">
        <v>120</v>
      </c>
      <c r="H412" s="12">
        <v>0</v>
      </c>
      <c r="I412" s="13">
        <v>100000000</v>
      </c>
      <c r="J412" s="13">
        <v>100000000</v>
      </c>
      <c r="K412" s="14">
        <v>0</v>
      </c>
      <c r="L412" s="14">
        <v>0</v>
      </c>
      <c r="M412" s="15"/>
      <c r="N412" s="7" t="s">
        <v>104</v>
      </c>
      <c r="O412" s="10" t="s">
        <v>109540</v>
      </c>
      <c r="P412" s="7" t="s">
        <v>108039</v>
      </c>
      <c r="Q412" s="7" t="s">
        <v>108040</v>
      </c>
      <c r="R412"/>
    </row>
    <row r="413" spans="1:18" ht="22.5" x14ac:dyDescent="0.2">
      <c r="A413" s="10" t="s">
        <v>103841</v>
      </c>
      <c r="B413" s="10" t="s">
        <v>108536</v>
      </c>
      <c r="C413" s="11">
        <v>2</v>
      </c>
      <c r="D413" s="11">
        <v>2</v>
      </c>
      <c r="E413" s="11">
        <v>10</v>
      </c>
      <c r="F413" s="12">
        <v>1</v>
      </c>
      <c r="G413" s="7" t="s">
        <v>44</v>
      </c>
      <c r="H413" s="12">
        <v>0</v>
      </c>
      <c r="I413" s="13">
        <v>173000000</v>
      </c>
      <c r="J413" s="13">
        <v>173000000</v>
      </c>
      <c r="K413" s="14">
        <v>0</v>
      </c>
      <c r="L413" s="14">
        <v>0</v>
      </c>
      <c r="M413" s="15"/>
      <c r="N413" s="7" t="s">
        <v>104</v>
      </c>
      <c r="O413" s="10" t="s">
        <v>109540</v>
      </c>
      <c r="P413" s="7" t="s">
        <v>108039</v>
      </c>
      <c r="Q413" s="7" t="s">
        <v>108040</v>
      </c>
      <c r="R413"/>
    </row>
    <row r="414" spans="1:18" ht="22.5" x14ac:dyDescent="0.2">
      <c r="A414" s="10" t="s">
        <v>103617</v>
      </c>
      <c r="B414" s="10" t="s">
        <v>108537</v>
      </c>
      <c r="C414" s="11">
        <v>1</v>
      </c>
      <c r="D414" s="11">
        <v>1</v>
      </c>
      <c r="E414" s="11">
        <v>12</v>
      </c>
      <c r="F414" s="12">
        <v>1</v>
      </c>
      <c r="G414" s="7" t="s">
        <v>120</v>
      </c>
      <c r="H414" s="12">
        <v>0</v>
      </c>
      <c r="I414" s="13">
        <v>730500000</v>
      </c>
      <c r="J414" s="13">
        <v>730500000</v>
      </c>
      <c r="K414" s="14">
        <v>0</v>
      </c>
      <c r="L414" s="14">
        <v>0</v>
      </c>
      <c r="M414" s="15"/>
      <c r="N414" s="7" t="s">
        <v>104</v>
      </c>
      <c r="O414" s="10" t="s">
        <v>109540</v>
      </c>
      <c r="P414" s="7" t="s">
        <v>108039</v>
      </c>
      <c r="Q414" s="7" t="s">
        <v>108040</v>
      </c>
      <c r="R414"/>
    </row>
    <row r="415" spans="1:18" ht="22.5" x14ac:dyDescent="0.2">
      <c r="A415" s="10" t="s">
        <v>101468</v>
      </c>
      <c r="B415" s="10" t="s">
        <v>108538</v>
      </c>
      <c r="C415" s="11">
        <v>1</v>
      </c>
      <c r="D415" s="11">
        <v>1</v>
      </c>
      <c r="E415" s="11">
        <v>16</v>
      </c>
      <c r="F415" s="12">
        <v>1</v>
      </c>
      <c r="G415" s="7" t="s">
        <v>120</v>
      </c>
      <c r="H415" s="12">
        <v>0</v>
      </c>
      <c r="I415" s="13">
        <v>9019927066</v>
      </c>
      <c r="J415" s="13">
        <v>1000000000</v>
      </c>
      <c r="K415" s="14">
        <v>1</v>
      </c>
      <c r="L415" s="14">
        <v>3</v>
      </c>
      <c r="M415" s="15"/>
      <c r="N415" s="7" t="s">
        <v>104</v>
      </c>
      <c r="O415" s="10" t="s">
        <v>109540</v>
      </c>
      <c r="P415" s="7" t="s">
        <v>108039</v>
      </c>
      <c r="Q415" s="7" t="s">
        <v>108040</v>
      </c>
      <c r="R415"/>
    </row>
    <row r="416" spans="1:18" ht="22.5" x14ac:dyDescent="0.2">
      <c r="A416" s="10" t="s">
        <v>20404</v>
      </c>
      <c r="B416" s="10" t="s">
        <v>108539</v>
      </c>
      <c r="C416" s="11">
        <v>1</v>
      </c>
      <c r="D416" s="11">
        <v>1</v>
      </c>
      <c r="E416" s="11">
        <v>9</v>
      </c>
      <c r="F416" s="12">
        <v>1</v>
      </c>
      <c r="G416" s="7" t="s">
        <v>51</v>
      </c>
      <c r="H416" s="12">
        <v>0</v>
      </c>
      <c r="I416" s="13">
        <v>1420000000</v>
      </c>
      <c r="J416" s="13">
        <v>200000000</v>
      </c>
      <c r="K416" s="14">
        <v>1</v>
      </c>
      <c r="L416" s="14">
        <v>3</v>
      </c>
      <c r="M416" s="15"/>
      <c r="N416" s="7" t="s">
        <v>104</v>
      </c>
      <c r="O416" s="10" t="s">
        <v>109540</v>
      </c>
      <c r="P416" s="7" t="s">
        <v>108039</v>
      </c>
      <c r="Q416" s="7" t="s">
        <v>108040</v>
      </c>
      <c r="R416"/>
    </row>
    <row r="417" spans="1:18" ht="22.5" x14ac:dyDescent="0.2">
      <c r="A417" s="10" t="s">
        <v>20404</v>
      </c>
      <c r="B417" s="10" t="s">
        <v>108540</v>
      </c>
      <c r="C417" s="11">
        <v>2</v>
      </c>
      <c r="D417" s="11">
        <v>2</v>
      </c>
      <c r="E417" s="11">
        <v>10</v>
      </c>
      <c r="F417" s="12">
        <v>1</v>
      </c>
      <c r="G417" s="7" t="s">
        <v>51</v>
      </c>
      <c r="H417" s="12">
        <v>0</v>
      </c>
      <c r="I417" s="13">
        <v>1000000000</v>
      </c>
      <c r="J417" s="13">
        <v>1000000000</v>
      </c>
      <c r="K417" s="14">
        <v>0</v>
      </c>
      <c r="L417" s="14">
        <v>0</v>
      </c>
      <c r="M417" s="15"/>
      <c r="N417" s="7" t="s">
        <v>104</v>
      </c>
      <c r="O417" s="10" t="s">
        <v>109540</v>
      </c>
      <c r="P417" s="7" t="s">
        <v>108039</v>
      </c>
      <c r="Q417" s="7" t="s">
        <v>108040</v>
      </c>
      <c r="R417"/>
    </row>
    <row r="418" spans="1:18" ht="33.75" x14ac:dyDescent="0.2">
      <c r="A418" s="10" t="s">
        <v>24902</v>
      </c>
      <c r="B418" s="10" t="s">
        <v>108541</v>
      </c>
      <c r="C418" s="11">
        <v>3</v>
      </c>
      <c r="D418" s="11">
        <v>3</v>
      </c>
      <c r="E418" s="11">
        <v>9</v>
      </c>
      <c r="F418" s="12">
        <v>1</v>
      </c>
      <c r="G418" s="7" t="s">
        <v>127</v>
      </c>
      <c r="H418" s="12">
        <v>0</v>
      </c>
      <c r="I418" s="13">
        <v>1500000000</v>
      </c>
      <c r="J418" s="13">
        <v>1500000000</v>
      </c>
      <c r="K418" s="14">
        <v>0</v>
      </c>
      <c r="L418" s="14">
        <v>0</v>
      </c>
      <c r="M418" s="15"/>
      <c r="N418" s="7" t="s">
        <v>104</v>
      </c>
      <c r="O418" s="10" t="s">
        <v>109540</v>
      </c>
      <c r="P418" s="7" t="s">
        <v>108039</v>
      </c>
      <c r="Q418" s="7" t="s">
        <v>108040</v>
      </c>
      <c r="R418"/>
    </row>
    <row r="419" spans="1:18" ht="22.5" x14ac:dyDescent="0.2">
      <c r="A419" s="10" t="s">
        <v>106271</v>
      </c>
      <c r="B419" s="10" t="s">
        <v>108542</v>
      </c>
      <c r="C419" s="11">
        <v>5</v>
      </c>
      <c r="D419" s="11">
        <v>5</v>
      </c>
      <c r="E419" s="11">
        <v>12</v>
      </c>
      <c r="F419" s="12">
        <v>1</v>
      </c>
      <c r="G419" s="7" t="s">
        <v>79</v>
      </c>
      <c r="H419" s="12">
        <v>0</v>
      </c>
      <c r="I419" s="13">
        <v>685763241</v>
      </c>
      <c r="J419" s="13">
        <v>228000000</v>
      </c>
      <c r="K419" s="14">
        <v>1</v>
      </c>
      <c r="L419" s="14">
        <v>3</v>
      </c>
      <c r="M419" s="15"/>
      <c r="N419" s="7" t="s">
        <v>104</v>
      </c>
      <c r="O419" s="10" t="s">
        <v>109541</v>
      </c>
      <c r="P419" s="7" t="s">
        <v>107927</v>
      </c>
      <c r="Q419" s="7" t="s">
        <v>107926</v>
      </c>
      <c r="R419"/>
    </row>
    <row r="420" spans="1:18" ht="22.5" x14ac:dyDescent="0.2">
      <c r="A420" s="10" t="s">
        <v>104987</v>
      </c>
      <c r="B420" s="10" t="s">
        <v>108543</v>
      </c>
      <c r="C420" s="11">
        <v>1</v>
      </c>
      <c r="D420" s="11">
        <v>1</v>
      </c>
      <c r="E420" s="11">
        <v>10</v>
      </c>
      <c r="F420" s="12">
        <v>1</v>
      </c>
      <c r="G420" s="7" t="s">
        <v>120</v>
      </c>
      <c r="H420" s="12">
        <v>0</v>
      </c>
      <c r="I420" s="13">
        <v>23500000</v>
      </c>
      <c r="J420" s="13">
        <v>19000000</v>
      </c>
      <c r="K420" s="14">
        <v>1</v>
      </c>
      <c r="L420" s="14">
        <v>3</v>
      </c>
      <c r="M420" s="15"/>
      <c r="N420" s="7" t="s">
        <v>104</v>
      </c>
      <c r="O420" s="10" t="s">
        <v>109540</v>
      </c>
      <c r="P420" s="7" t="s">
        <v>108039</v>
      </c>
      <c r="Q420" s="7" t="s">
        <v>108040</v>
      </c>
      <c r="R420"/>
    </row>
    <row r="421" spans="1:18" ht="33.75" x14ac:dyDescent="0.2">
      <c r="A421" s="10" t="s">
        <v>106265</v>
      </c>
      <c r="B421" s="10" t="s">
        <v>108544</v>
      </c>
      <c r="C421" s="11">
        <v>1</v>
      </c>
      <c r="D421" s="11">
        <v>1</v>
      </c>
      <c r="E421" s="11">
        <v>11</v>
      </c>
      <c r="F421" s="12">
        <v>1</v>
      </c>
      <c r="G421" s="7" t="s">
        <v>120</v>
      </c>
      <c r="H421" s="12">
        <v>0</v>
      </c>
      <c r="I421" s="13">
        <v>28886258</v>
      </c>
      <c r="J421" s="13">
        <v>28886258</v>
      </c>
      <c r="K421" s="14">
        <v>1</v>
      </c>
      <c r="L421" s="14">
        <v>3</v>
      </c>
      <c r="M421" s="15"/>
      <c r="N421" s="7" t="s">
        <v>104</v>
      </c>
      <c r="O421" s="10" t="s">
        <v>109541</v>
      </c>
      <c r="P421" s="7" t="s">
        <v>107927</v>
      </c>
      <c r="Q421" s="7" t="s">
        <v>107926</v>
      </c>
      <c r="R421"/>
    </row>
    <row r="422" spans="1:18" ht="22.5" x14ac:dyDescent="0.2">
      <c r="A422" s="10" t="s">
        <v>105985</v>
      </c>
      <c r="B422" s="10" t="s">
        <v>108545</v>
      </c>
      <c r="C422" s="11">
        <v>1</v>
      </c>
      <c r="D422" s="11">
        <v>1</v>
      </c>
      <c r="E422" s="11">
        <v>13</v>
      </c>
      <c r="F422" s="12">
        <v>1</v>
      </c>
      <c r="G422" s="7" t="s">
        <v>44</v>
      </c>
      <c r="H422" s="12">
        <v>0</v>
      </c>
      <c r="I422" s="13">
        <v>196000000</v>
      </c>
      <c r="J422" s="13">
        <v>54000000</v>
      </c>
      <c r="K422" s="14">
        <v>1</v>
      </c>
      <c r="L422" s="14">
        <v>3</v>
      </c>
      <c r="M422" s="15"/>
      <c r="N422" s="7" t="s">
        <v>104</v>
      </c>
      <c r="O422" s="10" t="s">
        <v>109541</v>
      </c>
      <c r="P422" s="7" t="s">
        <v>107927</v>
      </c>
      <c r="Q422" s="7" t="s">
        <v>107926</v>
      </c>
      <c r="R422"/>
    </row>
    <row r="423" spans="1:18" ht="22.5" x14ac:dyDescent="0.2">
      <c r="A423" s="10" t="s">
        <v>105778</v>
      </c>
      <c r="B423" s="10" t="s">
        <v>108546</v>
      </c>
      <c r="C423" s="11">
        <v>2</v>
      </c>
      <c r="D423" s="11">
        <v>2</v>
      </c>
      <c r="E423" s="11">
        <v>8</v>
      </c>
      <c r="F423" s="12">
        <v>1</v>
      </c>
      <c r="G423" s="7" t="s">
        <v>44</v>
      </c>
      <c r="H423" s="12">
        <v>0</v>
      </c>
      <c r="I423" s="13">
        <v>282921422</v>
      </c>
      <c r="J423" s="13">
        <v>282921422</v>
      </c>
      <c r="K423" s="14">
        <v>0</v>
      </c>
      <c r="L423" s="14">
        <v>0</v>
      </c>
      <c r="M423" s="15"/>
      <c r="N423" s="7" t="s">
        <v>104</v>
      </c>
      <c r="O423" s="10" t="s">
        <v>109541</v>
      </c>
      <c r="P423" s="7" t="s">
        <v>107927</v>
      </c>
      <c r="Q423" s="7" t="s">
        <v>107926</v>
      </c>
      <c r="R423"/>
    </row>
    <row r="424" spans="1:18" ht="22.5" x14ac:dyDescent="0.2">
      <c r="A424" s="10" t="s">
        <v>109452</v>
      </c>
      <c r="B424" s="10" t="s">
        <v>108547</v>
      </c>
      <c r="C424" s="11">
        <v>2</v>
      </c>
      <c r="D424" s="11">
        <v>2</v>
      </c>
      <c r="E424" s="11">
        <v>10</v>
      </c>
      <c r="F424" s="12">
        <v>1</v>
      </c>
      <c r="G424" s="7" t="s">
        <v>51</v>
      </c>
      <c r="H424" s="12">
        <v>0</v>
      </c>
      <c r="I424" s="13">
        <v>481949000</v>
      </c>
      <c r="J424" s="13">
        <v>481949000</v>
      </c>
      <c r="K424" s="14">
        <v>0</v>
      </c>
      <c r="L424" s="14">
        <v>0</v>
      </c>
      <c r="M424" s="15"/>
      <c r="N424" s="7" t="s">
        <v>104</v>
      </c>
      <c r="O424" s="10" t="s">
        <v>109539</v>
      </c>
      <c r="P424" s="7" t="s">
        <v>108037</v>
      </c>
      <c r="Q424" s="7" t="s">
        <v>107986</v>
      </c>
      <c r="R424"/>
    </row>
    <row r="425" spans="1:18" ht="22.5" x14ac:dyDescent="0.2">
      <c r="A425" s="10" t="s">
        <v>104987</v>
      </c>
      <c r="B425" s="10" t="s">
        <v>108548</v>
      </c>
      <c r="C425" s="11">
        <v>7</v>
      </c>
      <c r="D425" s="11">
        <v>7</v>
      </c>
      <c r="E425" s="11">
        <v>3</v>
      </c>
      <c r="F425" s="12">
        <v>1</v>
      </c>
      <c r="G425" s="7" t="s">
        <v>120</v>
      </c>
      <c r="H425" s="12">
        <v>0</v>
      </c>
      <c r="I425" s="13">
        <v>10000000</v>
      </c>
      <c r="J425" s="13">
        <v>10000000</v>
      </c>
      <c r="K425" s="14">
        <v>0</v>
      </c>
      <c r="L425" s="14">
        <v>0</v>
      </c>
      <c r="M425" s="15"/>
      <c r="N425" s="7" t="s">
        <v>104</v>
      </c>
      <c r="O425" s="10" t="s">
        <v>109540</v>
      </c>
      <c r="P425" s="7" t="s">
        <v>108039</v>
      </c>
      <c r="Q425" s="7" t="s">
        <v>108040</v>
      </c>
      <c r="R425"/>
    </row>
    <row r="426" spans="1:18" ht="22.5" x14ac:dyDescent="0.2">
      <c r="A426" s="10" t="s">
        <v>106474</v>
      </c>
      <c r="B426" s="10" t="s">
        <v>108549</v>
      </c>
      <c r="C426" s="11">
        <v>9</v>
      </c>
      <c r="D426" s="11">
        <v>9</v>
      </c>
      <c r="E426" s="11">
        <v>5</v>
      </c>
      <c r="F426" s="12">
        <v>1</v>
      </c>
      <c r="G426" s="7" t="s">
        <v>51</v>
      </c>
      <c r="H426" s="12">
        <v>0</v>
      </c>
      <c r="I426" s="13">
        <v>500000000</v>
      </c>
      <c r="J426" s="13">
        <v>500000000</v>
      </c>
      <c r="K426" s="14">
        <v>0</v>
      </c>
      <c r="L426" s="14">
        <v>0</v>
      </c>
      <c r="M426" s="15"/>
      <c r="N426" s="7" t="s">
        <v>104</v>
      </c>
      <c r="O426" s="10" t="s">
        <v>109540</v>
      </c>
      <c r="P426" s="7" t="s">
        <v>108039</v>
      </c>
      <c r="Q426" s="7" t="s">
        <v>108040</v>
      </c>
      <c r="R426"/>
    </row>
    <row r="427" spans="1:18" ht="22.5" x14ac:dyDescent="0.2">
      <c r="A427" s="10" t="s">
        <v>106868</v>
      </c>
      <c r="B427" s="10" t="s">
        <v>108550</v>
      </c>
      <c r="C427" s="11">
        <v>1</v>
      </c>
      <c r="D427" s="11">
        <v>1</v>
      </c>
      <c r="E427" s="11">
        <v>10</v>
      </c>
      <c r="F427" s="12">
        <v>1</v>
      </c>
      <c r="G427" s="7" t="s">
        <v>120</v>
      </c>
      <c r="H427" s="12">
        <v>0</v>
      </c>
      <c r="I427" s="13">
        <v>1639500000</v>
      </c>
      <c r="J427" s="13">
        <v>350000000</v>
      </c>
      <c r="K427" s="14">
        <v>1</v>
      </c>
      <c r="L427" s="14">
        <v>3</v>
      </c>
      <c r="M427" s="15"/>
      <c r="N427" s="7" t="s">
        <v>104</v>
      </c>
      <c r="O427" s="10" t="s">
        <v>109538</v>
      </c>
      <c r="P427" s="7" t="s">
        <v>108035</v>
      </c>
      <c r="Q427" s="7" t="s">
        <v>108036</v>
      </c>
      <c r="R427"/>
    </row>
    <row r="428" spans="1:18" ht="22.5" x14ac:dyDescent="0.2">
      <c r="A428" s="10" t="s">
        <v>106868</v>
      </c>
      <c r="B428" s="10" t="s">
        <v>108551</v>
      </c>
      <c r="C428" s="11">
        <v>1</v>
      </c>
      <c r="D428" s="11">
        <v>1</v>
      </c>
      <c r="E428" s="11">
        <v>10</v>
      </c>
      <c r="F428" s="12">
        <v>1</v>
      </c>
      <c r="G428" s="7" t="s">
        <v>120</v>
      </c>
      <c r="H428" s="12">
        <v>0</v>
      </c>
      <c r="I428" s="13">
        <v>1639500000</v>
      </c>
      <c r="J428" s="13">
        <v>187500000</v>
      </c>
      <c r="K428" s="14">
        <v>1</v>
      </c>
      <c r="L428" s="14">
        <v>3</v>
      </c>
      <c r="M428" s="15"/>
      <c r="N428" s="7" t="s">
        <v>104</v>
      </c>
      <c r="O428" s="10" t="s">
        <v>109538</v>
      </c>
      <c r="P428" s="7" t="s">
        <v>108035</v>
      </c>
      <c r="Q428" s="7" t="s">
        <v>108036</v>
      </c>
      <c r="R428"/>
    </row>
    <row r="429" spans="1:18" ht="22.5" x14ac:dyDescent="0.2">
      <c r="A429" s="10" t="s">
        <v>106868</v>
      </c>
      <c r="B429" s="10" t="s">
        <v>108552</v>
      </c>
      <c r="C429" s="11">
        <v>1</v>
      </c>
      <c r="D429" s="11">
        <v>1</v>
      </c>
      <c r="E429" s="11">
        <v>6</v>
      </c>
      <c r="F429" s="12">
        <v>1</v>
      </c>
      <c r="G429" s="7" t="s">
        <v>120</v>
      </c>
      <c r="H429" s="12">
        <v>0</v>
      </c>
      <c r="I429" s="13">
        <v>212500000</v>
      </c>
      <c r="J429" s="13">
        <v>212500000</v>
      </c>
      <c r="K429" s="14">
        <v>0</v>
      </c>
      <c r="L429" s="14">
        <v>0</v>
      </c>
      <c r="M429" s="15"/>
      <c r="N429" s="7" t="s">
        <v>104</v>
      </c>
      <c r="O429" s="10" t="s">
        <v>109538</v>
      </c>
      <c r="P429" s="7" t="s">
        <v>108035</v>
      </c>
      <c r="Q429" s="7" t="s">
        <v>108036</v>
      </c>
      <c r="R429"/>
    </row>
    <row r="430" spans="1:18" ht="22.5" x14ac:dyDescent="0.2">
      <c r="A430" s="10" t="s">
        <v>106868</v>
      </c>
      <c r="B430" s="10" t="s">
        <v>108553</v>
      </c>
      <c r="C430" s="11">
        <v>1</v>
      </c>
      <c r="D430" s="11">
        <v>1</v>
      </c>
      <c r="E430" s="11">
        <v>6</v>
      </c>
      <c r="F430" s="12">
        <v>1</v>
      </c>
      <c r="G430" s="7" t="s">
        <v>120</v>
      </c>
      <c r="H430" s="12">
        <v>0</v>
      </c>
      <c r="I430" s="13">
        <v>250000000</v>
      </c>
      <c r="J430" s="13">
        <v>250000000</v>
      </c>
      <c r="K430" s="14">
        <v>0</v>
      </c>
      <c r="L430" s="14">
        <v>0</v>
      </c>
      <c r="M430" s="15"/>
      <c r="N430" s="7" t="s">
        <v>104</v>
      </c>
      <c r="O430" s="10" t="s">
        <v>109538</v>
      </c>
      <c r="P430" s="7" t="s">
        <v>108035</v>
      </c>
      <c r="Q430" s="7" t="s">
        <v>108036</v>
      </c>
      <c r="R430"/>
    </row>
    <row r="431" spans="1:18" ht="22.5" x14ac:dyDescent="0.2">
      <c r="A431" s="10" t="s">
        <v>103541</v>
      </c>
      <c r="B431" s="10" t="s">
        <v>108554</v>
      </c>
      <c r="C431" s="11">
        <v>2</v>
      </c>
      <c r="D431" s="11">
        <v>2</v>
      </c>
      <c r="E431" s="11">
        <v>10</v>
      </c>
      <c r="F431" s="12">
        <v>1</v>
      </c>
      <c r="G431" s="7" t="s">
        <v>17</v>
      </c>
      <c r="H431" s="12">
        <v>0</v>
      </c>
      <c r="I431" s="13">
        <v>4000000000</v>
      </c>
      <c r="J431" s="13">
        <v>4000000000</v>
      </c>
      <c r="K431" s="14">
        <v>0</v>
      </c>
      <c r="L431" s="14">
        <v>0</v>
      </c>
      <c r="M431" s="15"/>
      <c r="N431" s="7" t="s">
        <v>104</v>
      </c>
      <c r="O431" s="10" t="s">
        <v>109540</v>
      </c>
      <c r="P431" s="7" t="s">
        <v>108039</v>
      </c>
      <c r="Q431" s="7" t="s">
        <v>108040</v>
      </c>
      <c r="R431"/>
    </row>
    <row r="432" spans="1:18" ht="22.5" x14ac:dyDescent="0.2">
      <c r="A432" s="10" t="s">
        <v>103541</v>
      </c>
      <c r="B432" s="10" t="s">
        <v>108555</v>
      </c>
      <c r="C432" s="11">
        <v>1</v>
      </c>
      <c r="D432" s="11">
        <v>1</v>
      </c>
      <c r="E432" s="11">
        <v>12</v>
      </c>
      <c r="F432" s="12">
        <v>1</v>
      </c>
      <c r="G432" s="7" t="s">
        <v>120</v>
      </c>
      <c r="H432" s="12">
        <v>0</v>
      </c>
      <c r="I432" s="13">
        <v>200000000</v>
      </c>
      <c r="J432" s="13">
        <v>200000000</v>
      </c>
      <c r="K432" s="14">
        <v>0</v>
      </c>
      <c r="L432" s="14">
        <v>0</v>
      </c>
      <c r="M432" s="15"/>
      <c r="N432" s="7" t="s">
        <v>104</v>
      </c>
      <c r="O432" s="10" t="s">
        <v>109540</v>
      </c>
      <c r="P432" s="7" t="s">
        <v>108039</v>
      </c>
      <c r="Q432" s="7" t="s">
        <v>108040</v>
      </c>
      <c r="R432"/>
    </row>
    <row r="433" spans="1:18" ht="22.5" x14ac:dyDescent="0.2">
      <c r="A433" s="10" t="s">
        <v>106700</v>
      </c>
      <c r="B433" s="10" t="s">
        <v>108556</v>
      </c>
      <c r="C433" s="11">
        <v>2</v>
      </c>
      <c r="D433" s="11">
        <v>2</v>
      </c>
      <c r="E433" s="11">
        <v>10</v>
      </c>
      <c r="F433" s="12">
        <v>1</v>
      </c>
      <c r="G433" s="7" t="s">
        <v>58</v>
      </c>
      <c r="H433" s="12">
        <v>0</v>
      </c>
      <c r="I433" s="13">
        <v>70000000</v>
      </c>
      <c r="J433" s="13">
        <v>70000000</v>
      </c>
      <c r="K433" s="14">
        <v>0</v>
      </c>
      <c r="L433" s="14">
        <v>0</v>
      </c>
      <c r="M433" s="15"/>
      <c r="N433" s="7" t="s">
        <v>104</v>
      </c>
      <c r="O433" s="10" t="s">
        <v>109540</v>
      </c>
      <c r="P433" s="7" t="s">
        <v>108039</v>
      </c>
      <c r="Q433" s="7" t="s">
        <v>108040</v>
      </c>
      <c r="R433"/>
    </row>
    <row r="434" spans="1:18" ht="22.5" x14ac:dyDescent="0.2">
      <c r="A434" s="10" t="s">
        <v>106271</v>
      </c>
      <c r="B434" s="10" t="s">
        <v>108557</v>
      </c>
      <c r="C434" s="11">
        <v>7</v>
      </c>
      <c r="D434" s="11">
        <v>7</v>
      </c>
      <c r="E434" s="11">
        <v>6</v>
      </c>
      <c r="F434" s="12">
        <v>1</v>
      </c>
      <c r="G434" s="7" t="s">
        <v>79</v>
      </c>
      <c r="H434" s="12">
        <v>0</v>
      </c>
      <c r="I434" s="13">
        <v>267096431</v>
      </c>
      <c r="J434" s="13">
        <v>267096431</v>
      </c>
      <c r="K434" s="14">
        <v>0</v>
      </c>
      <c r="L434" s="14">
        <v>0</v>
      </c>
      <c r="M434" s="15"/>
      <c r="N434" s="7" t="s">
        <v>104</v>
      </c>
      <c r="O434" s="10" t="s">
        <v>109541</v>
      </c>
      <c r="P434" s="7" t="s">
        <v>107927</v>
      </c>
      <c r="Q434" s="7" t="s">
        <v>107926</v>
      </c>
      <c r="R434"/>
    </row>
    <row r="435" spans="1:18" ht="22.5" x14ac:dyDescent="0.2">
      <c r="A435" s="10" t="s">
        <v>106700</v>
      </c>
      <c r="B435" s="10" t="s">
        <v>108558</v>
      </c>
      <c r="C435" s="11">
        <v>4</v>
      </c>
      <c r="D435" s="11">
        <v>4</v>
      </c>
      <c r="E435" s="11">
        <v>15</v>
      </c>
      <c r="F435" s="12">
        <v>1</v>
      </c>
      <c r="G435" s="7" t="s">
        <v>120</v>
      </c>
      <c r="H435" s="12">
        <v>0</v>
      </c>
      <c r="I435" s="13">
        <v>472500000</v>
      </c>
      <c r="J435" s="13">
        <v>52500000</v>
      </c>
      <c r="K435" s="14">
        <v>1</v>
      </c>
      <c r="L435" s="14">
        <v>3</v>
      </c>
      <c r="M435" s="15"/>
      <c r="N435" s="7" t="s">
        <v>104</v>
      </c>
      <c r="O435" s="10" t="s">
        <v>109541</v>
      </c>
      <c r="P435" s="7" t="s">
        <v>107927</v>
      </c>
      <c r="Q435" s="7" t="s">
        <v>107926</v>
      </c>
      <c r="R435"/>
    </row>
    <row r="436" spans="1:18" ht="22.5" x14ac:dyDescent="0.2">
      <c r="A436" s="10" t="s">
        <v>50406</v>
      </c>
      <c r="B436" s="10" t="s">
        <v>108559</v>
      </c>
      <c r="C436" s="11">
        <v>3</v>
      </c>
      <c r="D436" s="11">
        <v>3</v>
      </c>
      <c r="E436" s="11">
        <v>8</v>
      </c>
      <c r="F436" s="12">
        <v>1</v>
      </c>
      <c r="G436" s="7" t="s">
        <v>51</v>
      </c>
      <c r="H436" s="12">
        <v>0</v>
      </c>
      <c r="I436" s="13">
        <v>547500000</v>
      </c>
      <c r="J436" s="13">
        <v>547500000</v>
      </c>
      <c r="K436" s="14">
        <v>0</v>
      </c>
      <c r="L436" s="14">
        <v>0</v>
      </c>
      <c r="M436" s="15"/>
      <c r="N436" s="7" t="s">
        <v>104</v>
      </c>
      <c r="O436" s="10" t="s">
        <v>109541</v>
      </c>
      <c r="P436" s="7" t="s">
        <v>107927</v>
      </c>
      <c r="Q436" s="7" t="s">
        <v>107926</v>
      </c>
      <c r="R436"/>
    </row>
    <row r="437" spans="1:18" ht="22.5" x14ac:dyDescent="0.2">
      <c r="A437" s="10" t="s">
        <v>106700</v>
      </c>
      <c r="B437" s="10" t="s">
        <v>108560</v>
      </c>
      <c r="C437" s="11">
        <v>4</v>
      </c>
      <c r="D437" s="11">
        <v>4</v>
      </c>
      <c r="E437" s="11">
        <v>15</v>
      </c>
      <c r="F437" s="12">
        <v>1</v>
      </c>
      <c r="G437" s="7" t="s">
        <v>120</v>
      </c>
      <c r="H437" s="12">
        <v>0</v>
      </c>
      <c r="I437" s="13">
        <v>472500000</v>
      </c>
      <c r="J437" s="13">
        <v>52500000</v>
      </c>
      <c r="K437" s="14">
        <v>1</v>
      </c>
      <c r="L437" s="14">
        <v>3</v>
      </c>
      <c r="M437" s="15"/>
      <c r="N437" s="7" t="s">
        <v>104</v>
      </c>
      <c r="O437" s="10" t="s">
        <v>109540</v>
      </c>
      <c r="P437" s="7" t="s">
        <v>108039</v>
      </c>
      <c r="Q437" s="7" t="s">
        <v>108040</v>
      </c>
      <c r="R437"/>
    </row>
    <row r="438" spans="1:18" ht="22.5" x14ac:dyDescent="0.2">
      <c r="A438" s="10" t="s">
        <v>106700</v>
      </c>
      <c r="B438" s="10" t="s">
        <v>108561</v>
      </c>
      <c r="C438" s="11">
        <v>7</v>
      </c>
      <c r="D438" s="11">
        <v>7</v>
      </c>
      <c r="E438" s="11">
        <v>6</v>
      </c>
      <c r="F438" s="12">
        <v>1</v>
      </c>
      <c r="G438" s="7" t="s">
        <v>120</v>
      </c>
      <c r="H438" s="12">
        <v>0</v>
      </c>
      <c r="I438" s="13">
        <v>60000000</v>
      </c>
      <c r="J438" s="13">
        <v>60000000</v>
      </c>
      <c r="K438" s="14">
        <v>0</v>
      </c>
      <c r="L438" s="14">
        <v>0</v>
      </c>
      <c r="M438" s="15"/>
      <c r="N438" s="7" t="s">
        <v>104</v>
      </c>
      <c r="O438" s="10" t="s">
        <v>109540</v>
      </c>
      <c r="P438" s="7" t="s">
        <v>108039</v>
      </c>
      <c r="Q438" s="7" t="s">
        <v>108040</v>
      </c>
      <c r="R438"/>
    </row>
    <row r="439" spans="1:18" ht="22.5" x14ac:dyDescent="0.2">
      <c r="A439" s="10" t="s">
        <v>106700</v>
      </c>
      <c r="B439" s="10" t="s">
        <v>108562</v>
      </c>
      <c r="C439" s="11">
        <v>4</v>
      </c>
      <c r="D439" s="11">
        <v>4</v>
      </c>
      <c r="E439" s="11">
        <v>15</v>
      </c>
      <c r="F439" s="12">
        <v>1</v>
      </c>
      <c r="G439" s="7" t="s">
        <v>120</v>
      </c>
      <c r="H439" s="12">
        <v>0</v>
      </c>
      <c r="I439" s="13">
        <v>472500000</v>
      </c>
      <c r="J439" s="13">
        <v>68750000</v>
      </c>
      <c r="K439" s="14">
        <v>1</v>
      </c>
      <c r="L439" s="14">
        <v>3</v>
      </c>
      <c r="M439" s="15"/>
      <c r="N439" s="7" t="s">
        <v>104</v>
      </c>
      <c r="O439" s="10" t="s">
        <v>109540</v>
      </c>
      <c r="P439" s="7" t="s">
        <v>108039</v>
      </c>
      <c r="Q439" s="7" t="s">
        <v>108040</v>
      </c>
      <c r="R439"/>
    </row>
    <row r="440" spans="1:18" ht="22.5" x14ac:dyDescent="0.2">
      <c r="A440" s="10" t="s">
        <v>104987</v>
      </c>
      <c r="B440" s="10" t="s">
        <v>108563</v>
      </c>
      <c r="C440" s="11">
        <v>8</v>
      </c>
      <c r="D440" s="11">
        <v>8</v>
      </c>
      <c r="E440" s="11">
        <v>4</v>
      </c>
      <c r="F440" s="12">
        <v>1</v>
      </c>
      <c r="G440" s="7" t="s">
        <v>120</v>
      </c>
      <c r="H440" s="12">
        <v>0</v>
      </c>
      <c r="I440" s="13">
        <v>80000000</v>
      </c>
      <c r="J440" s="13">
        <v>80000000</v>
      </c>
      <c r="K440" s="14">
        <v>0</v>
      </c>
      <c r="L440" s="14">
        <v>0</v>
      </c>
      <c r="M440" s="15"/>
      <c r="N440" s="7" t="s">
        <v>104</v>
      </c>
      <c r="O440" s="10" t="s">
        <v>109540</v>
      </c>
      <c r="P440" s="7" t="s">
        <v>108039</v>
      </c>
      <c r="Q440" s="7" t="s">
        <v>108040</v>
      </c>
      <c r="R440"/>
    </row>
    <row r="441" spans="1:18" ht="22.5" x14ac:dyDescent="0.2">
      <c r="A441" s="10" t="s">
        <v>109453</v>
      </c>
      <c r="B441" s="10" t="s">
        <v>108564</v>
      </c>
      <c r="C441" s="11">
        <v>1</v>
      </c>
      <c r="D441" s="11">
        <v>1</v>
      </c>
      <c r="E441" s="11">
        <v>8</v>
      </c>
      <c r="F441" s="12">
        <v>1</v>
      </c>
      <c r="G441" s="7" t="s">
        <v>51</v>
      </c>
      <c r="H441" s="12">
        <v>0</v>
      </c>
      <c r="I441" s="13">
        <v>200000000</v>
      </c>
      <c r="J441" s="13">
        <v>200000000</v>
      </c>
      <c r="K441" s="14">
        <v>0</v>
      </c>
      <c r="L441" s="14">
        <v>0</v>
      </c>
      <c r="M441" s="15"/>
      <c r="N441" s="7" t="s">
        <v>104</v>
      </c>
      <c r="O441" s="10" t="s">
        <v>109540</v>
      </c>
      <c r="P441" s="7" t="s">
        <v>108039</v>
      </c>
      <c r="Q441" s="7" t="s">
        <v>108040</v>
      </c>
      <c r="R441"/>
    </row>
    <row r="442" spans="1:18" ht="22.5" x14ac:dyDescent="0.2">
      <c r="A442" s="10" t="s">
        <v>106700</v>
      </c>
      <c r="B442" s="10" t="s">
        <v>108565</v>
      </c>
      <c r="C442" s="11">
        <v>4</v>
      </c>
      <c r="D442" s="11">
        <v>4</v>
      </c>
      <c r="E442" s="11">
        <v>15</v>
      </c>
      <c r="F442" s="12">
        <v>1</v>
      </c>
      <c r="G442" s="7" t="s">
        <v>120</v>
      </c>
      <c r="H442" s="12">
        <v>0</v>
      </c>
      <c r="I442" s="13">
        <v>472500000</v>
      </c>
      <c r="J442" s="13">
        <v>52500000</v>
      </c>
      <c r="K442" s="14">
        <v>1</v>
      </c>
      <c r="L442" s="14">
        <v>3</v>
      </c>
      <c r="M442" s="15"/>
      <c r="N442" s="7" t="s">
        <v>104</v>
      </c>
      <c r="O442" s="10" t="s">
        <v>109539</v>
      </c>
      <c r="P442" s="7" t="s">
        <v>108037</v>
      </c>
      <c r="Q442" s="7" t="s">
        <v>107986</v>
      </c>
      <c r="R442"/>
    </row>
    <row r="443" spans="1:18" ht="22.5" x14ac:dyDescent="0.2">
      <c r="A443" s="10" t="s">
        <v>104987</v>
      </c>
      <c r="B443" s="10" t="s">
        <v>108566</v>
      </c>
      <c r="C443" s="11">
        <v>2</v>
      </c>
      <c r="D443" s="11">
        <v>2</v>
      </c>
      <c r="E443" s="11">
        <v>10</v>
      </c>
      <c r="F443" s="12">
        <v>1</v>
      </c>
      <c r="G443" s="7" t="s">
        <v>120</v>
      </c>
      <c r="H443" s="12">
        <v>0</v>
      </c>
      <c r="I443" s="13">
        <v>68750000</v>
      </c>
      <c r="J443" s="13">
        <v>68750000</v>
      </c>
      <c r="K443" s="14">
        <v>0</v>
      </c>
      <c r="L443" s="14">
        <v>0</v>
      </c>
      <c r="M443" s="15"/>
      <c r="N443" s="7" t="s">
        <v>104</v>
      </c>
      <c r="O443" s="10" t="s">
        <v>109539</v>
      </c>
      <c r="P443" s="7" t="s">
        <v>108037</v>
      </c>
      <c r="Q443" s="7" t="s">
        <v>107986</v>
      </c>
      <c r="R443"/>
    </row>
    <row r="444" spans="1:18" ht="22.5" x14ac:dyDescent="0.2">
      <c r="A444" s="10" t="s">
        <v>104488</v>
      </c>
      <c r="B444" s="10" t="s">
        <v>108567</v>
      </c>
      <c r="C444" s="11">
        <v>1</v>
      </c>
      <c r="D444" s="11">
        <v>1</v>
      </c>
      <c r="E444" s="11">
        <v>13</v>
      </c>
      <c r="F444" s="12">
        <v>1</v>
      </c>
      <c r="G444" s="7" t="s">
        <v>120</v>
      </c>
      <c r="H444" s="12">
        <v>0</v>
      </c>
      <c r="I444" s="13">
        <v>436720000</v>
      </c>
      <c r="J444" s="13">
        <v>143000000</v>
      </c>
      <c r="K444" s="14">
        <v>1</v>
      </c>
      <c r="L444" s="14">
        <v>3</v>
      </c>
      <c r="M444" s="15"/>
      <c r="N444" s="7" t="s">
        <v>104</v>
      </c>
      <c r="O444" s="10" t="s">
        <v>109540</v>
      </c>
      <c r="P444" s="7" t="s">
        <v>108039</v>
      </c>
      <c r="Q444" s="7" t="s">
        <v>108040</v>
      </c>
      <c r="R444"/>
    </row>
    <row r="445" spans="1:18" ht="22.5" x14ac:dyDescent="0.2">
      <c r="A445" s="10" t="s">
        <v>104488</v>
      </c>
      <c r="B445" s="10" t="s">
        <v>108568</v>
      </c>
      <c r="C445" s="11">
        <v>5</v>
      </c>
      <c r="D445" s="11">
        <v>5</v>
      </c>
      <c r="E445" s="11">
        <v>6</v>
      </c>
      <c r="F445" s="12">
        <v>1</v>
      </c>
      <c r="G445" s="7" t="s">
        <v>120</v>
      </c>
      <c r="H445" s="12">
        <v>0</v>
      </c>
      <c r="I445" s="13">
        <v>350000000</v>
      </c>
      <c r="J445" s="13">
        <v>350000000</v>
      </c>
      <c r="K445" s="14">
        <v>0</v>
      </c>
      <c r="L445" s="14">
        <v>0</v>
      </c>
      <c r="M445" s="15"/>
      <c r="N445" s="7" t="s">
        <v>104</v>
      </c>
      <c r="O445" s="10" t="s">
        <v>109540</v>
      </c>
      <c r="P445" s="7" t="s">
        <v>108039</v>
      </c>
      <c r="Q445" s="7" t="s">
        <v>108040</v>
      </c>
      <c r="R445"/>
    </row>
    <row r="446" spans="1:18" ht="22.5" x14ac:dyDescent="0.2">
      <c r="A446" s="10" t="s">
        <v>105778</v>
      </c>
      <c r="B446" s="10" t="s">
        <v>108569</v>
      </c>
      <c r="C446" s="11">
        <v>2</v>
      </c>
      <c r="D446" s="11">
        <v>2</v>
      </c>
      <c r="E446" s="11">
        <v>10</v>
      </c>
      <c r="F446" s="12">
        <v>1</v>
      </c>
      <c r="G446" s="7" t="s">
        <v>44</v>
      </c>
      <c r="H446" s="12">
        <v>0</v>
      </c>
      <c r="I446" s="13">
        <v>187000000</v>
      </c>
      <c r="J446" s="13">
        <v>187000000</v>
      </c>
      <c r="K446" s="14">
        <v>0</v>
      </c>
      <c r="L446" s="14">
        <v>0</v>
      </c>
      <c r="M446" s="15"/>
      <c r="N446" s="7" t="s">
        <v>104</v>
      </c>
      <c r="O446" s="10" t="s">
        <v>109540</v>
      </c>
      <c r="P446" s="7" t="s">
        <v>108039</v>
      </c>
      <c r="Q446" s="7" t="s">
        <v>108040</v>
      </c>
      <c r="R446"/>
    </row>
    <row r="447" spans="1:18" ht="22.5" x14ac:dyDescent="0.2">
      <c r="A447" s="10" t="s">
        <v>109454</v>
      </c>
      <c r="B447" s="10" t="s">
        <v>108570</v>
      </c>
      <c r="C447" s="11">
        <v>2</v>
      </c>
      <c r="D447" s="11">
        <v>2</v>
      </c>
      <c r="E447" s="11">
        <v>10</v>
      </c>
      <c r="F447" s="12">
        <v>1</v>
      </c>
      <c r="G447" s="7" t="s">
        <v>51</v>
      </c>
      <c r="H447" s="12">
        <v>0</v>
      </c>
      <c r="I447" s="13">
        <v>200000000</v>
      </c>
      <c r="J447" s="13">
        <v>200000000</v>
      </c>
      <c r="K447" s="14">
        <v>0</v>
      </c>
      <c r="L447" s="14">
        <v>0</v>
      </c>
      <c r="M447" s="15"/>
      <c r="N447" s="7" t="s">
        <v>104</v>
      </c>
      <c r="O447" s="10" t="s">
        <v>109540</v>
      </c>
      <c r="P447" s="7" t="s">
        <v>108039</v>
      </c>
      <c r="Q447" s="7" t="s">
        <v>108040</v>
      </c>
      <c r="R447"/>
    </row>
    <row r="448" spans="1:18" ht="22.5" x14ac:dyDescent="0.2">
      <c r="A448" s="10" t="s">
        <v>99950</v>
      </c>
      <c r="B448" s="10" t="s">
        <v>108571</v>
      </c>
      <c r="C448" s="11">
        <v>2</v>
      </c>
      <c r="D448" s="11">
        <v>2</v>
      </c>
      <c r="E448" s="11">
        <v>10</v>
      </c>
      <c r="F448" s="12">
        <v>1</v>
      </c>
      <c r="G448" s="7" t="s">
        <v>44</v>
      </c>
      <c r="H448" s="12">
        <v>0</v>
      </c>
      <c r="I448" s="13">
        <v>300000000</v>
      </c>
      <c r="J448" s="13">
        <v>300000000</v>
      </c>
      <c r="K448" s="14">
        <v>0</v>
      </c>
      <c r="L448" s="14">
        <v>0</v>
      </c>
      <c r="M448" s="15"/>
      <c r="N448" s="7" t="s">
        <v>104</v>
      </c>
      <c r="O448" s="10" t="s">
        <v>109540</v>
      </c>
      <c r="P448" s="7" t="s">
        <v>108039</v>
      </c>
      <c r="Q448" s="7" t="s">
        <v>108040</v>
      </c>
      <c r="R448"/>
    </row>
    <row r="449" spans="1:18" ht="56.25" x14ac:dyDescent="0.2">
      <c r="A449" s="10" t="s">
        <v>104213</v>
      </c>
      <c r="B449" s="10" t="s">
        <v>108572</v>
      </c>
      <c r="C449" s="11">
        <v>1</v>
      </c>
      <c r="D449" s="11">
        <v>1</v>
      </c>
      <c r="E449" s="11">
        <v>12</v>
      </c>
      <c r="F449" s="12">
        <v>1</v>
      </c>
      <c r="G449" s="7" t="s">
        <v>17</v>
      </c>
      <c r="H449" s="12">
        <v>0</v>
      </c>
      <c r="I449" s="13">
        <v>2365421226</v>
      </c>
      <c r="J449" s="13">
        <v>459300000</v>
      </c>
      <c r="K449" s="14">
        <v>1</v>
      </c>
      <c r="L449" s="14">
        <v>3</v>
      </c>
      <c r="M449" s="15"/>
      <c r="N449" s="7" t="s">
        <v>104</v>
      </c>
      <c r="O449" s="10" t="s">
        <v>109542</v>
      </c>
      <c r="P449" s="7" t="s">
        <v>107862</v>
      </c>
      <c r="Q449" s="7" t="s">
        <v>108041</v>
      </c>
      <c r="R449"/>
    </row>
    <row r="450" spans="1:18" ht="56.25" x14ac:dyDescent="0.2">
      <c r="A450" s="10" t="s">
        <v>104213</v>
      </c>
      <c r="B450" s="10" t="s">
        <v>108572</v>
      </c>
      <c r="C450" s="11">
        <v>2</v>
      </c>
      <c r="D450" s="11">
        <v>2</v>
      </c>
      <c r="E450" s="11">
        <v>9</v>
      </c>
      <c r="F450" s="12">
        <v>1</v>
      </c>
      <c r="G450" s="7" t="s">
        <v>17</v>
      </c>
      <c r="H450" s="12">
        <v>0</v>
      </c>
      <c r="I450" s="13">
        <v>2000000000</v>
      </c>
      <c r="J450" s="13">
        <v>2000000000</v>
      </c>
      <c r="K450" s="14">
        <v>0</v>
      </c>
      <c r="L450" s="14">
        <v>0</v>
      </c>
      <c r="M450" s="15"/>
      <c r="N450" s="7" t="s">
        <v>104</v>
      </c>
      <c r="O450" s="10" t="s">
        <v>109542</v>
      </c>
      <c r="P450" s="7" t="s">
        <v>107862</v>
      </c>
      <c r="Q450" s="7" t="s">
        <v>108041</v>
      </c>
      <c r="R450"/>
    </row>
    <row r="451" spans="1:18" ht="33.75" x14ac:dyDescent="0.2">
      <c r="A451" s="10" t="s">
        <v>103773</v>
      </c>
      <c r="B451" s="10" t="s">
        <v>108573</v>
      </c>
      <c r="C451" s="11">
        <v>1</v>
      </c>
      <c r="D451" s="11">
        <v>1</v>
      </c>
      <c r="E451" s="11">
        <v>13</v>
      </c>
      <c r="F451" s="12">
        <v>1</v>
      </c>
      <c r="G451" s="7" t="s">
        <v>120</v>
      </c>
      <c r="H451" s="12">
        <v>0</v>
      </c>
      <c r="I451" s="13">
        <v>162900660</v>
      </c>
      <c r="J451" s="13">
        <v>13500000</v>
      </c>
      <c r="K451" s="14">
        <v>1</v>
      </c>
      <c r="L451" s="14">
        <v>3</v>
      </c>
      <c r="M451" s="15"/>
      <c r="N451" s="7" t="s">
        <v>104</v>
      </c>
      <c r="O451" s="10" t="s">
        <v>109542</v>
      </c>
      <c r="P451" s="7" t="s">
        <v>107862</v>
      </c>
      <c r="Q451" s="7" t="s">
        <v>108041</v>
      </c>
      <c r="R451"/>
    </row>
    <row r="452" spans="1:18" ht="33.75" x14ac:dyDescent="0.2">
      <c r="A452" s="10" t="s">
        <v>103773</v>
      </c>
      <c r="B452" s="10" t="s">
        <v>108573</v>
      </c>
      <c r="C452" s="11">
        <v>1</v>
      </c>
      <c r="D452" s="11">
        <v>1</v>
      </c>
      <c r="E452" s="11">
        <v>11</v>
      </c>
      <c r="F452" s="12">
        <v>1</v>
      </c>
      <c r="G452" s="7" t="s">
        <v>120</v>
      </c>
      <c r="H452" s="12">
        <v>0</v>
      </c>
      <c r="I452" s="13">
        <v>160500000</v>
      </c>
      <c r="J452" s="13">
        <v>160500000</v>
      </c>
      <c r="K452" s="14">
        <v>0</v>
      </c>
      <c r="L452" s="14">
        <v>0</v>
      </c>
      <c r="M452" s="15"/>
      <c r="N452" s="7" t="s">
        <v>104</v>
      </c>
      <c r="O452" s="10" t="s">
        <v>109542</v>
      </c>
      <c r="P452" s="7" t="s">
        <v>107862</v>
      </c>
      <c r="Q452" s="7" t="s">
        <v>108041</v>
      </c>
      <c r="R452"/>
    </row>
    <row r="453" spans="1:18" ht="45" x14ac:dyDescent="0.2">
      <c r="A453" s="10" t="s">
        <v>103657</v>
      </c>
      <c r="B453" s="10" t="s">
        <v>108574</v>
      </c>
      <c r="C453" s="11">
        <v>1</v>
      </c>
      <c r="D453" s="11">
        <v>1</v>
      </c>
      <c r="E453" s="11">
        <v>14</v>
      </c>
      <c r="F453" s="12">
        <v>1</v>
      </c>
      <c r="G453" s="7" t="s">
        <v>120</v>
      </c>
      <c r="H453" s="12">
        <v>0</v>
      </c>
      <c r="I453" s="13">
        <v>4734316807</v>
      </c>
      <c r="J453" s="13">
        <v>3800000000</v>
      </c>
      <c r="K453" s="14">
        <v>1</v>
      </c>
      <c r="L453" s="14">
        <v>3</v>
      </c>
      <c r="M453" s="15"/>
      <c r="N453" s="7" t="s">
        <v>104</v>
      </c>
      <c r="O453" s="10" t="s">
        <v>109542</v>
      </c>
      <c r="P453" s="7" t="s">
        <v>107862</v>
      </c>
      <c r="Q453" s="7" t="s">
        <v>108041</v>
      </c>
      <c r="R453"/>
    </row>
    <row r="454" spans="1:18" ht="33.75" x14ac:dyDescent="0.2">
      <c r="A454" s="10" t="s">
        <v>103565</v>
      </c>
      <c r="B454" s="10" t="s">
        <v>108575</v>
      </c>
      <c r="C454" s="11">
        <v>1</v>
      </c>
      <c r="D454" s="11">
        <v>1</v>
      </c>
      <c r="E454" s="11">
        <v>14</v>
      </c>
      <c r="F454" s="12">
        <v>1</v>
      </c>
      <c r="G454" s="7" t="s">
        <v>120</v>
      </c>
      <c r="H454" s="12">
        <v>0</v>
      </c>
      <c r="I454" s="13">
        <v>1000000000</v>
      </c>
      <c r="J454" s="13">
        <v>800000000</v>
      </c>
      <c r="K454" s="14">
        <v>1</v>
      </c>
      <c r="L454" s="14">
        <v>3</v>
      </c>
      <c r="M454" s="15"/>
      <c r="N454" s="7" t="s">
        <v>104</v>
      </c>
      <c r="O454" s="10" t="s">
        <v>109543</v>
      </c>
      <c r="P454" s="7" t="s">
        <v>108042</v>
      </c>
      <c r="Q454" s="7" t="s">
        <v>108043</v>
      </c>
      <c r="R454"/>
    </row>
    <row r="455" spans="1:18" ht="67.5" x14ac:dyDescent="0.2">
      <c r="A455" s="10" t="s">
        <v>103561</v>
      </c>
      <c r="B455" s="10" t="s">
        <v>108576</v>
      </c>
      <c r="C455" s="11">
        <v>8</v>
      </c>
      <c r="D455" s="11">
        <v>8</v>
      </c>
      <c r="E455" s="11">
        <v>4</v>
      </c>
      <c r="F455" s="12">
        <v>1</v>
      </c>
      <c r="G455" s="7" t="s">
        <v>120</v>
      </c>
      <c r="H455" s="12">
        <v>0</v>
      </c>
      <c r="I455" s="13">
        <v>23919000</v>
      </c>
      <c r="J455" s="13">
        <v>23919000</v>
      </c>
      <c r="K455" s="14">
        <v>0</v>
      </c>
      <c r="L455" s="14">
        <v>0</v>
      </c>
      <c r="M455" s="15"/>
      <c r="N455" s="7" t="s">
        <v>104</v>
      </c>
      <c r="O455" s="10" t="s">
        <v>109544</v>
      </c>
      <c r="P455" s="7" t="s">
        <v>107863</v>
      </c>
      <c r="Q455" s="7" t="s">
        <v>108044</v>
      </c>
      <c r="R455"/>
    </row>
    <row r="456" spans="1:18" ht="56.25" x14ac:dyDescent="0.2">
      <c r="A456" s="10" t="s">
        <v>104516</v>
      </c>
      <c r="B456" s="10" t="s">
        <v>108577</v>
      </c>
      <c r="C456" s="11">
        <v>1</v>
      </c>
      <c r="D456" s="11">
        <v>1</v>
      </c>
      <c r="E456" s="11">
        <v>9</v>
      </c>
      <c r="F456" s="12">
        <v>1</v>
      </c>
      <c r="G456" s="7" t="s">
        <v>120</v>
      </c>
      <c r="H456" s="12">
        <v>0</v>
      </c>
      <c r="I456" s="13">
        <v>181347510</v>
      </c>
      <c r="J456" s="13">
        <v>15000000</v>
      </c>
      <c r="K456" s="14">
        <v>1</v>
      </c>
      <c r="L456" s="14">
        <v>3</v>
      </c>
      <c r="M456" s="15"/>
      <c r="N456" s="7" t="s">
        <v>104</v>
      </c>
      <c r="O456" s="10" t="s">
        <v>109544</v>
      </c>
      <c r="P456" s="7" t="s">
        <v>107863</v>
      </c>
      <c r="Q456" s="7" t="s">
        <v>108044</v>
      </c>
      <c r="R456"/>
    </row>
    <row r="457" spans="1:18" ht="56.25" x14ac:dyDescent="0.2">
      <c r="A457" s="10" t="s">
        <v>104516</v>
      </c>
      <c r="B457" s="10" t="s">
        <v>108577</v>
      </c>
      <c r="C457" s="11">
        <v>1</v>
      </c>
      <c r="D457" s="11">
        <v>1</v>
      </c>
      <c r="E457" s="11">
        <v>11</v>
      </c>
      <c r="F457" s="12">
        <v>1</v>
      </c>
      <c r="G457" s="7" t="s">
        <v>120</v>
      </c>
      <c r="H457" s="12">
        <v>0</v>
      </c>
      <c r="I457" s="13">
        <v>166347510</v>
      </c>
      <c r="J457" s="13">
        <v>166347510</v>
      </c>
      <c r="K457" s="14">
        <v>0</v>
      </c>
      <c r="L457" s="14">
        <v>0</v>
      </c>
      <c r="M457" s="15"/>
      <c r="N457" s="7" t="s">
        <v>104</v>
      </c>
      <c r="O457" s="10" t="s">
        <v>109545</v>
      </c>
      <c r="P457" s="7" t="s">
        <v>107863</v>
      </c>
      <c r="Q457" s="7" t="s">
        <v>108044</v>
      </c>
      <c r="R457"/>
    </row>
    <row r="458" spans="1:18" ht="78.75" x14ac:dyDescent="0.2">
      <c r="A458" s="10" t="s">
        <v>104213</v>
      </c>
      <c r="B458" s="10" t="s">
        <v>108578</v>
      </c>
      <c r="C458" s="11">
        <v>1</v>
      </c>
      <c r="D458" s="11">
        <v>1</v>
      </c>
      <c r="E458" s="11">
        <v>12</v>
      </c>
      <c r="F458" s="12">
        <v>1</v>
      </c>
      <c r="G458" s="7" t="s">
        <v>120</v>
      </c>
      <c r="H458" s="12">
        <v>0</v>
      </c>
      <c r="I458" s="13">
        <v>2393000000</v>
      </c>
      <c r="J458" s="13">
        <v>593000000</v>
      </c>
      <c r="K458" s="14">
        <v>1</v>
      </c>
      <c r="L458" s="14">
        <v>3</v>
      </c>
      <c r="M458" s="15"/>
      <c r="N458" s="7" t="s">
        <v>104</v>
      </c>
      <c r="O458" s="10" t="s">
        <v>109542</v>
      </c>
      <c r="P458" s="7" t="s">
        <v>107862</v>
      </c>
      <c r="Q458" s="7" t="s">
        <v>108041</v>
      </c>
      <c r="R458"/>
    </row>
    <row r="459" spans="1:18" ht="78.75" x14ac:dyDescent="0.2">
      <c r="A459" s="10" t="s">
        <v>104213</v>
      </c>
      <c r="B459" s="10" t="s">
        <v>108579</v>
      </c>
      <c r="C459" s="11">
        <v>7</v>
      </c>
      <c r="D459" s="11">
        <v>7</v>
      </c>
      <c r="E459" s="11">
        <v>6</v>
      </c>
      <c r="F459" s="12">
        <v>1</v>
      </c>
      <c r="G459" s="7" t="s">
        <v>120</v>
      </c>
      <c r="H459" s="12">
        <v>0</v>
      </c>
      <c r="I459" s="13">
        <v>2860539633</v>
      </c>
      <c r="J459" s="13">
        <v>2860539633</v>
      </c>
      <c r="K459" s="14">
        <v>0</v>
      </c>
      <c r="L459" s="14">
        <v>0</v>
      </c>
      <c r="M459" s="15"/>
      <c r="N459" s="7" t="s">
        <v>104</v>
      </c>
      <c r="O459" s="10" t="s">
        <v>109546</v>
      </c>
      <c r="P459" s="7">
        <v>3838111</v>
      </c>
      <c r="Q459" s="7" t="s">
        <v>107864</v>
      </c>
      <c r="R459"/>
    </row>
    <row r="460" spans="1:18" ht="67.5" x14ac:dyDescent="0.2">
      <c r="A460" s="10" t="s">
        <v>103657</v>
      </c>
      <c r="B460" s="10" t="s">
        <v>108580</v>
      </c>
      <c r="C460" s="11">
        <v>1</v>
      </c>
      <c r="D460" s="11">
        <v>1</v>
      </c>
      <c r="E460" s="11">
        <v>15</v>
      </c>
      <c r="F460" s="12">
        <v>1</v>
      </c>
      <c r="G460" s="7" t="s">
        <v>120</v>
      </c>
      <c r="H460" s="12">
        <v>0</v>
      </c>
      <c r="I460" s="13">
        <v>1827062510</v>
      </c>
      <c r="J460" s="13">
        <v>1500000000</v>
      </c>
      <c r="K460" s="14">
        <v>1</v>
      </c>
      <c r="L460" s="14">
        <v>3</v>
      </c>
      <c r="M460" s="15"/>
      <c r="N460" s="7" t="s">
        <v>104</v>
      </c>
      <c r="O460" s="10" t="s">
        <v>109547</v>
      </c>
      <c r="P460" s="7" t="s">
        <v>108045</v>
      </c>
      <c r="Q460" s="7" t="s">
        <v>108046</v>
      </c>
      <c r="R460"/>
    </row>
    <row r="461" spans="1:18" ht="22.5" x14ac:dyDescent="0.2">
      <c r="A461" s="10" t="s">
        <v>103657</v>
      </c>
      <c r="B461" s="10" t="s">
        <v>108581</v>
      </c>
      <c r="C461" s="11">
        <v>1</v>
      </c>
      <c r="D461" s="11">
        <v>1</v>
      </c>
      <c r="E461" s="11">
        <v>3</v>
      </c>
      <c r="F461" s="12">
        <v>1</v>
      </c>
      <c r="G461" s="7" t="s">
        <v>79</v>
      </c>
      <c r="H461" s="12">
        <v>0</v>
      </c>
      <c r="I461" s="13">
        <v>899452000</v>
      </c>
      <c r="J461" s="13">
        <v>899452000</v>
      </c>
      <c r="K461" s="14">
        <v>0</v>
      </c>
      <c r="L461" s="14">
        <v>0</v>
      </c>
      <c r="M461" s="15"/>
      <c r="N461" s="7" t="s">
        <v>104</v>
      </c>
      <c r="O461" s="10" t="s">
        <v>109548</v>
      </c>
      <c r="P461" s="7" t="s">
        <v>108045</v>
      </c>
      <c r="Q461" s="7" t="s">
        <v>108046</v>
      </c>
      <c r="R461"/>
    </row>
    <row r="462" spans="1:18" ht="22.5" x14ac:dyDescent="0.2">
      <c r="A462" s="10" t="s">
        <v>103657</v>
      </c>
      <c r="B462" s="10" t="s">
        <v>108582</v>
      </c>
      <c r="C462" s="11">
        <v>1</v>
      </c>
      <c r="D462" s="11">
        <v>1</v>
      </c>
      <c r="E462" s="11">
        <v>9</v>
      </c>
      <c r="F462" s="12">
        <v>1</v>
      </c>
      <c r="G462" s="7" t="s">
        <v>79</v>
      </c>
      <c r="H462" s="12">
        <v>0</v>
      </c>
      <c r="I462" s="13">
        <v>3200000000</v>
      </c>
      <c r="J462" s="13">
        <v>3200000000</v>
      </c>
      <c r="K462" s="14">
        <v>0</v>
      </c>
      <c r="L462" s="14">
        <v>0</v>
      </c>
      <c r="M462" s="15"/>
      <c r="N462" s="7" t="s">
        <v>104</v>
      </c>
      <c r="O462" s="10" t="s">
        <v>109547</v>
      </c>
      <c r="P462" s="7" t="s">
        <v>108045</v>
      </c>
      <c r="Q462" s="7" t="s">
        <v>108046</v>
      </c>
      <c r="R462"/>
    </row>
    <row r="463" spans="1:18" ht="22.5" x14ac:dyDescent="0.2">
      <c r="A463" s="10" t="s">
        <v>105264</v>
      </c>
      <c r="B463" s="10" t="s">
        <v>108583</v>
      </c>
      <c r="C463" s="11">
        <v>10</v>
      </c>
      <c r="D463" s="11">
        <v>10</v>
      </c>
      <c r="E463" s="11">
        <v>12</v>
      </c>
      <c r="F463" s="12">
        <v>1</v>
      </c>
      <c r="G463" s="7" t="s">
        <v>17</v>
      </c>
      <c r="H463" s="12">
        <v>0</v>
      </c>
      <c r="I463" s="13">
        <v>4219587000</v>
      </c>
      <c r="J463" s="13">
        <v>4219587000</v>
      </c>
      <c r="K463" s="14">
        <v>0</v>
      </c>
      <c r="L463" s="14">
        <v>0</v>
      </c>
      <c r="M463" s="15"/>
      <c r="N463" s="7" t="s">
        <v>104</v>
      </c>
      <c r="O463" s="10" t="s">
        <v>109543</v>
      </c>
      <c r="P463" s="7">
        <v>3838123</v>
      </c>
      <c r="Q463" s="7" t="s">
        <v>107865</v>
      </c>
      <c r="R463"/>
    </row>
    <row r="464" spans="1:18" ht="22.5" x14ac:dyDescent="0.2">
      <c r="A464" s="10" t="s">
        <v>103955</v>
      </c>
      <c r="B464" s="10" t="s">
        <v>108584</v>
      </c>
      <c r="C464" s="11">
        <v>1</v>
      </c>
      <c r="D464" s="11">
        <v>1</v>
      </c>
      <c r="E464" s="11">
        <v>28</v>
      </c>
      <c r="F464" s="12">
        <v>1</v>
      </c>
      <c r="G464" s="7" t="s">
        <v>79</v>
      </c>
      <c r="H464" s="12">
        <v>0</v>
      </c>
      <c r="I464" s="13">
        <v>31685145</v>
      </c>
      <c r="J464" s="13">
        <v>12725055</v>
      </c>
      <c r="K464" s="14">
        <v>1</v>
      </c>
      <c r="L464" s="14">
        <v>3</v>
      </c>
      <c r="M464" s="15"/>
      <c r="N464" s="7" t="s">
        <v>104</v>
      </c>
      <c r="O464" s="10" t="s">
        <v>109542</v>
      </c>
      <c r="P464" s="7" t="s">
        <v>107862</v>
      </c>
      <c r="Q464" s="7" t="s">
        <v>108041</v>
      </c>
      <c r="R464"/>
    </row>
    <row r="465" spans="1:18" ht="22.5" x14ac:dyDescent="0.2">
      <c r="A465" s="10" t="s">
        <v>103955</v>
      </c>
      <c r="B465" s="10" t="s">
        <v>108585</v>
      </c>
      <c r="C465" s="11">
        <v>1</v>
      </c>
      <c r="D465" s="11">
        <v>1</v>
      </c>
      <c r="E465" s="11">
        <v>28</v>
      </c>
      <c r="F465" s="12">
        <v>1</v>
      </c>
      <c r="G465" s="7" t="s">
        <v>79</v>
      </c>
      <c r="H465" s="12">
        <v>0</v>
      </c>
      <c r="I465" s="13">
        <v>321622730</v>
      </c>
      <c r="J465" s="13">
        <v>129156174</v>
      </c>
      <c r="K465" s="14">
        <v>1</v>
      </c>
      <c r="L465" s="14">
        <v>3</v>
      </c>
      <c r="M465" s="15"/>
      <c r="N465" s="7" t="s">
        <v>104</v>
      </c>
      <c r="O465" s="10" t="s">
        <v>109542</v>
      </c>
      <c r="P465" s="7">
        <v>3835152</v>
      </c>
      <c r="Q465" s="7" t="s">
        <v>108041</v>
      </c>
      <c r="R465"/>
    </row>
    <row r="466" spans="1:18" ht="22.5" x14ac:dyDescent="0.2">
      <c r="A466" s="10" t="s">
        <v>103955</v>
      </c>
      <c r="B466" s="10" t="s">
        <v>108586</v>
      </c>
      <c r="C466" s="11">
        <v>1</v>
      </c>
      <c r="D466" s="11">
        <v>1</v>
      </c>
      <c r="E466" s="11">
        <v>28</v>
      </c>
      <c r="F466" s="12">
        <v>1</v>
      </c>
      <c r="G466" s="7" t="s">
        <v>79</v>
      </c>
      <c r="H466" s="12">
        <v>0</v>
      </c>
      <c r="I466" s="13">
        <v>1445772243</v>
      </c>
      <c r="J466" s="13">
        <v>580575933</v>
      </c>
      <c r="K466" s="14">
        <v>1</v>
      </c>
      <c r="L466" s="14">
        <v>3</v>
      </c>
      <c r="M466" s="15"/>
      <c r="N466" s="7" t="s">
        <v>104</v>
      </c>
      <c r="O466" s="10" t="s">
        <v>109542</v>
      </c>
      <c r="P466" s="7">
        <v>3835152</v>
      </c>
      <c r="Q466" s="7" t="s">
        <v>108041</v>
      </c>
      <c r="R466"/>
    </row>
    <row r="467" spans="1:18" ht="22.5" x14ac:dyDescent="0.2">
      <c r="A467" s="10" t="s">
        <v>103955</v>
      </c>
      <c r="B467" s="10" t="s">
        <v>108587</v>
      </c>
      <c r="C467" s="11">
        <v>1</v>
      </c>
      <c r="D467" s="11">
        <v>1</v>
      </c>
      <c r="E467" s="11">
        <v>28</v>
      </c>
      <c r="F467" s="12">
        <v>1</v>
      </c>
      <c r="G467" s="7" t="s">
        <v>79</v>
      </c>
      <c r="H467" s="12">
        <v>0</v>
      </c>
      <c r="I467" s="13">
        <v>132201795</v>
      </c>
      <c r="J467" s="13">
        <v>52931214</v>
      </c>
      <c r="K467" s="14">
        <v>1</v>
      </c>
      <c r="L467" s="14">
        <v>3</v>
      </c>
      <c r="M467" s="15"/>
      <c r="N467" s="7" t="s">
        <v>104</v>
      </c>
      <c r="O467" s="10" t="s">
        <v>109542</v>
      </c>
      <c r="P467" s="7">
        <v>3835152</v>
      </c>
      <c r="Q467" s="7" t="s">
        <v>108041</v>
      </c>
      <c r="R467"/>
    </row>
    <row r="468" spans="1:18" ht="22.5" x14ac:dyDescent="0.2">
      <c r="A468" s="10" t="s">
        <v>103955</v>
      </c>
      <c r="B468" s="10" t="s">
        <v>108588</v>
      </c>
      <c r="C468" s="11">
        <v>1</v>
      </c>
      <c r="D468" s="11">
        <v>1</v>
      </c>
      <c r="E468" s="11">
        <v>28</v>
      </c>
      <c r="F468" s="12">
        <v>1</v>
      </c>
      <c r="G468" s="7" t="s">
        <v>79</v>
      </c>
      <c r="H468" s="12">
        <v>0</v>
      </c>
      <c r="I468" s="13">
        <v>66372152</v>
      </c>
      <c r="J468" s="13">
        <v>26653662</v>
      </c>
      <c r="K468" s="14">
        <v>1</v>
      </c>
      <c r="L468" s="14">
        <v>3</v>
      </c>
      <c r="M468" s="15"/>
      <c r="N468" s="7" t="s">
        <v>104</v>
      </c>
      <c r="O468" s="10" t="s">
        <v>109542</v>
      </c>
      <c r="P468" s="7">
        <v>3835152</v>
      </c>
      <c r="Q468" s="7" t="s">
        <v>108041</v>
      </c>
      <c r="R468"/>
    </row>
    <row r="469" spans="1:18" ht="22.5" x14ac:dyDescent="0.2">
      <c r="A469" s="10" t="s">
        <v>105890</v>
      </c>
      <c r="B469" s="10" t="s">
        <v>108589</v>
      </c>
      <c r="C469" s="11">
        <v>3</v>
      </c>
      <c r="D469" s="11">
        <v>3</v>
      </c>
      <c r="E469" s="11">
        <v>2</v>
      </c>
      <c r="F469" s="12">
        <v>1</v>
      </c>
      <c r="G469" s="7" t="s">
        <v>58</v>
      </c>
      <c r="H469" s="12">
        <v>0</v>
      </c>
      <c r="I469" s="13">
        <v>75000000</v>
      </c>
      <c r="J469" s="13">
        <v>75000000</v>
      </c>
      <c r="K469" s="14">
        <v>0</v>
      </c>
      <c r="L469" s="14">
        <v>0</v>
      </c>
      <c r="M469" s="15"/>
      <c r="N469" s="7" t="s">
        <v>104</v>
      </c>
      <c r="O469" s="10" t="s">
        <v>109543</v>
      </c>
      <c r="P469" s="7">
        <v>3838123</v>
      </c>
      <c r="Q469" s="7" t="s">
        <v>108043</v>
      </c>
      <c r="R469"/>
    </row>
    <row r="470" spans="1:18" ht="22.5" x14ac:dyDescent="0.2">
      <c r="A470" s="10" t="s">
        <v>101936</v>
      </c>
      <c r="B470" s="10" t="s">
        <v>108590</v>
      </c>
      <c r="C470" s="11">
        <v>2</v>
      </c>
      <c r="D470" s="11">
        <v>2</v>
      </c>
      <c r="E470" s="11">
        <v>4</v>
      </c>
      <c r="F470" s="12">
        <v>1</v>
      </c>
      <c r="G470" s="7" t="s">
        <v>58</v>
      </c>
      <c r="H470" s="12">
        <v>0</v>
      </c>
      <c r="I470" s="13">
        <v>78375000</v>
      </c>
      <c r="J470" s="13">
        <v>78375000</v>
      </c>
      <c r="K470" s="14">
        <v>0</v>
      </c>
      <c r="L470" s="14">
        <v>0</v>
      </c>
      <c r="M470" s="15"/>
      <c r="N470" s="7" t="s">
        <v>104</v>
      </c>
      <c r="O470" s="10" t="s">
        <v>109543</v>
      </c>
      <c r="P470" s="7">
        <v>3838123</v>
      </c>
      <c r="Q470" s="7" t="s">
        <v>108043</v>
      </c>
      <c r="R470"/>
    </row>
    <row r="471" spans="1:18" ht="22.5" x14ac:dyDescent="0.2">
      <c r="A471" s="10" t="s">
        <v>106044</v>
      </c>
      <c r="B471" s="10" t="s">
        <v>108591</v>
      </c>
      <c r="C471" s="11">
        <v>1</v>
      </c>
      <c r="D471" s="11">
        <v>1</v>
      </c>
      <c r="E471" s="11">
        <v>15</v>
      </c>
      <c r="F471" s="12">
        <v>1</v>
      </c>
      <c r="G471" s="7" t="s">
        <v>120</v>
      </c>
      <c r="H471" s="12">
        <v>0</v>
      </c>
      <c r="I471" s="13">
        <v>47500000</v>
      </c>
      <c r="J471" s="13">
        <v>30000000</v>
      </c>
      <c r="K471" s="14">
        <v>1</v>
      </c>
      <c r="L471" s="14">
        <v>3</v>
      </c>
      <c r="M471" s="15"/>
      <c r="N471" s="7" t="s">
        <v>104</v>
      </c>
      <c r="O471" s="10" t="s">
        <v>109549</v>
      </c>
      <c r="P471" s="7">
        <v>3839179</v>
      </c>
      <c r="Q471" s="7" t="s">
        <v>107866</v>
      </c>
      <c r="R471"/>
    </row>
    <row r="472" spans="1:18" ht="22.5" x14ac:dyDescent="0.2">
      <c r="A472" s="10" t="s">
        <v>104987</v>
      </c>
      <c r="B472" s="10" t="s">
        <v>107785</v>
      </c>
      <c r="C472" s="11">
        <v>1</v>
      </c>
      <c r="D472" s="11">
        <v>1</v>
      </c>
      <c r="E472" s="11">
        <v>28</v>
      </c>
      <c r="F472" s="12">
        <v>1</v>
      </c>
      <c r="G472" s="7" t="s">
        <v>120</v>
      </c>
      <c r="H472" s="12">
        <v>0</v>
      </c>
      <c r="I472" s="13">
        <v>673255770</v>
      </c>
      <c r="J472" s="13">
        <v>288413416</v>
      </c>
      <c r="K472" s="14">
        <v>1</v>
      </c>
      <c r="L472" s="14">
        <v>3</v>
      </c>
      <c r="M472" s="15"/>
      <c r="N472" s="7" t="s">
        <v>104</v>
      </c>
      <c r="O472" s="10" t="s">
        <v>109550</v>
      </c>
      <c r="P472" s="7" t="s">
        <v>107890</v>
      </c>
      <c r="Q472" s="7" t="s">
        <v>107888</v>
      </c>
      <c r="R472"/>
    </row>
    <row r="473" spans="1:18" ht="22.5" x14ac:dyDescent="0.2">
      <c r="A473" s="10" t="s">
        <v>104105</v>
      </c>
      <c r="B473" s="10" t="s">
        <v>107786</v>
      </c>
      <c r="C473" s="11">
        <v>1</v>
      </c>
      <c r="D473" s="11">
        <v>1</v>
      </c>
      <c r="E473" s="11">
        <v>16</v>
      </c>
      <c r="F473" s="12">
        <v>1</v>
      </c>
      <c r="G473" s="7" t="s">
        <v>120</v>
      </c>
      <c r="H473" s="12">
        <v>0</v>
      </c>
      <c r="I473" s="13">
        <v>268266060</v>
      </c>
      <c r="J473" s="13">
        <v>205302936</v>
      </c>
      <c r="K473" s="14">
        <v>1</v>
      </c>
      <c r="L473" s="14">
        <v>3</v>
      </c>
      <c r="M473" s="15"/>
      <c r="N473" s="7" t="s">
        <v>104</v>
      </c>
      <c r="O473" s="10" t="s">
        <v>109550</v>
      </c>
      <c r="P473" s="7" t="s">
        <v>107891</v>
      </c>
      <c r="Q473" s="7" t="s">
        <v>107888</v>
      </c>
      <c r="R473"/>
    </row>
    <row r="474" spans="1:18" ht="22.5" x14ac:dyDescent="0.2">
      <c r="A474" s="10" t="s">
        <v>103377</v>
      </c>
      <c r="B474" s="10" t="s">
        <v>108592</v>
      </c>
      <c r="C474" s="11">
        <v>1</v>
      </c>
      <c r="D474" s="11">
        <v>1</v>
      </c>
      <c r="E474" s="11">
        <v>12</v>
      </c>
      <c r="F474" s="12">
        <v>1</v>
      </c>
      <c r="G474" s="7" t="s">
        <v>51</v>
      </c>
      <c r="H474" s="12">
        <v>0</v>
      </c>
      <c r="I474" s="13">
        <v>423100902</v>
      </c>
      <c r="J474" s="13">
        <v>423100902</v>
      </c>
      <c r="K474" s="14">
        <v>0</v>
      </c>
      <c r="L474" s="14">
        <v>0</v>
      </c>
      <c r="M474" s="15"/>
      <c r="N474" s="7" t="s">
        <v>104</v>
      </c>
      <c r="O474" s="10" t="s">
        <v>109551</v>
      </c>
      <c r="P474" s="7">
        <v>3838181</v>
      </c>
      <c r="Q474" s="7" t="s">
        <v>108041</v>
      </c>
      <c r="R474"/>
    </row>
    <row r="475" spans="1:18" ht="45" x14ac:dyDescent="0.2">
      <c r="A475" s="10" t="s">
        <v>105905</v>
      </c>
      <c r="B475" s="10" t="s">
        <v>108593</v>
      </c>
      <c r="C475" s="11">
        <v>1</v>
      </c>
      <c r="D475" s="11">
        <v>1</v>
      </c>
      <c r="E475" s="11">
        <v>16</v>
      </c>
      <c r="F475" s="12">
        <v>1</v>
      </c>
      <c r="G475" s="7" t="s">
        <v>120</v>
      </c>
      <c r="H475" s="12">
        <v>0</v>
      </c>
      <c r="I475" s="13">
        <v>700000000</v>
      </c>
      <c r="J475" s="13">
        <v>300000000</v>
      </c>
      <c r="K475" s="14">
        <v>1</v>
      </c>
      <c r="L475" s="14">
        <v>3</v>
      </c>
      <c r="M475" s="15"/>
      <c r="N475" s="7" t="s">
        <v>104</v>
      </c>
      <c r="O475" s="10" t="s">
        <v>109552</v>
      </c>
      <c r="P475" s="7" t="s">
        <v>107867</v>
      </c>
      <c r="Q475" s="7" t="s">
        <v>108041</v>
      </c>
      <c r="R475"/>
    </row>
    <row r="476" spans="1:18" ht="22.5" x14ac:dyDescent="0.2">
      <c r="A476" s="10" t="s">
        <v>103657</v>
      </c>
      <c r="B476" s="10" t="s">
        <v>108594</v>
      </c>
      <c r="C476" s="11">
        <v>1</v>
      </c>
      <c r="D476" s="11">
        <v>1</v>
      </c>
      <c r="E476" s="11">
        <v>6</v>
      </c>
      <c r="F476" s="12">
        <v>1</v>
      </c>
      <c r="G476" s="7" t="s">
        <v>79</v>
      </c>
      <c r="H476" s="12">
        <v>0</v>
      </c>
      <c r="I476" s="13">
        <v>53281638</v>
      </c>
      <c r="J476" s="13">
        <v>53281638</v>
      </c>
      <c r="K476" s="14">
        <v>0</v>
      </c>
      <c r="L476" s="14">
        <v>0</v>
      </c>
      <c r="M476" s="15"/>
      <c r="N476" s="7" t="s">
        <v>104</v>
      </c>
      <c r="O476" s="10" t="s">
        <v>109549</v>
      </c>
      <c r="P476" s="7" t="s">
        <v>108047</v>
      </c>
      <c r="Q476" s="7" t="s">
        <v>107866</v>
      </c>
      <c r="R476"/>
    </row>
    <row r="477" spans="1:18" ht="22.5" x14ac:dyDescent="0.2">
      <c r="A477" s="10" t="s">
        <v>106700</v>
      </c>
      <c r="B477" s="10" t="s">
        <v>108595</v>
      </c>
      <c r="C477" s="11">
        <v>8</v>
      </c>
      <c r="D477" s="11">
        <v>8</v>
      </c>
      <c r="E477" s="11">
        <v>2</v>
      </c>
      <c r="F477" s="12">
        <v>1</v>
      </c>
      <c r="G477" s="7" t="s">
        <v>58</v>
      </c>
      <c r="H477" s="12">
        <v>0</v>
      </c>
      <c r="I477" s="13">
        <v>75000000</v>
      </c>
      <c r="J477" s="13">
        <v>75000000</v>
      </c>
      <c r="K477" s="14">
        <v>0</v>
      </c>
      <c r="L477" s="14">
        <v>0</v>
      </c>
      <c r="M477" s="15"/>
      <c r="N477" s="7" t="s">
        <v>104</v>
      </c>
      <c r="O477" s="10" t="s">
        <v>109553</v>
      </c>
      <c r="P477" s="7" t="s">
        <v>108048</v>
      </c>
      <c r="Q477" s="7" t="s">
        <v>107880</v>
      </c>
      <c r="R477"/>
    </row>
    <row r="478" spans="1:18" ht="22.5" x14ac:dyDescent="0.2">
      <c r="A478" s="10" t="s">
        <v>106700</v>
      </c>
      <c r="B478" s="10" t="s">
        <v>108596</v>
      </c>
      <c r="C478" s="11">
        <v>4</v>
      </c>
      <c r="D478" s="11">
        <v>4</v>
      </c>
      <c r="E478" s="11">
        <v>6</v>
      </c>
      <c r="F478" s="12">
        <v>1</v>
      </c>
      <c r="G478" s="7" t="s">
        <v>58</v>
      </c>
      <c r="H478" s="12">
        <v>0</v>
      </c>
      <c r="I478" s="13">
        <v>25000000</v>
      </c>
      <c r="J478" s="13">
        <v>25000000</v>
      </c>
      <c r="K478" s="14">
        <v>0</v>
      </c>
      <c r="L478" s="14">
        <v>0</v>
      </c>
      <c r="M478" s="15"/>
      <c r="N478" s="7" t="s">
        <v>104</v>
      </c>
      <c r="O478" s="10" t="s">
        <v>109554</v>
      </c>
      <c r="P478" s="7" t="s">
        <v>107881</v>
      </c>
      <c r="Q478" s="7" t="s">
        <v>107882</v>
      </c>
      <c r="R478"/>
    </row>
    <row r="479" spans="1:18" ht="22.5" x14ac:dyDescent="0.2">
      <c r="A479" s="10" t="s">
        <v>106700</v>
      </c>
      <c r="B479" s="10" t="s">
        <v>108597</v>
      </c>
      <c r="C479" s="11">
        <v>8</v>
      </c>
      <c r="D479" s="11">
        <v>8</v>
      </c>
      <c r="E479" s="11">
        <v>6</v>
      </c>
      <c r="F479" s="12">
        <v>1</v>
      </c>
      <c r="G479" s="7" t="s">
        <v>79</v>
      </c>
      <c r="H479" s="12">
        <v>0</v>
      </c>
      <c r="I479" s="13">
        <v>50000000</v>
      </c>
      <c r="J479" s="13">
        <v>50000000</v>
      </c>
      <c r="K479" s="14">
        <v>0</v>
      </c>
      <c r="L479" s="14">
        <v>0</v>
      </c>
      <c r="M479" s="15"/>
      <c r="N479" s="7" t="s">
        <v>104</v>
      </c>
      <c r="O479" s="10" t="s">
        <v>109555</v>
      </c>
      <c r="P479" s="7" t="s">
        <v>107883</v>
      </c>
      <c r="Q479" s="7" t="s">
        <v>107884</v>
      </c>
      <c r="R479"/>
    </row>
    <row r="480" spans="1:18" ht="22.5" x14ac:dyDescent="0.2">
      <c r="A480" s="10" t="s">
        <v>106700</v>
      </c>
      <c r="B480" s="10" t="s">
        <v>108598</v>
      </c>
      <c r="C480" s="11">
        <v>9</v>
      </c>
      <c r="D480" s="11">
        <v>9</v>
      </c>
      <c r="E480" s="11">
        <v>4</v>
      </c>
      <c r="F480" s="12">
        <v>1</v>
      </c>
      <c r="G480" s="7" t="s">
        <v>79</v>
      </c>
      <c r="H480" s="12">
        <v>0</v>
      </c>
      <c r="I480" s="13">
        <v>50685660</v>
      </c>
      <c r="J480" s="13">
        <v>50685660</v>
      </c>
      <c r="K480" s="14">
        <v>0</v>
      </c>
      <c r="L480" s="14">
        <v>0</v>
      </c>
      <c r="M480" s="15"/>
      <c r="N480" s="7" t="s">
        <v>104</v>
      </c>
      <c r="O480" s="10" t="s">
        <v>109554</v>
      </c>
      <c r="P480" s="7" t="s">
        <v>107881</v>
      </c>
      <c r="Q480" s="7" t="s">
        <v>107882</v>
      </c>
      <c r="R480"/>
    </row>
    <row r="481" spans="1:18" ht="22.5" x14ac:dyDescent="0.2">
      <c r="A481" s="10" t="s">
        <v>106700</v>
      </c>
      <c r="B481" s="10" t="s">
        <v>108599</v>
      </c>
      <c r="C481" s="11">
        <v>8</v>
      </c>
      <c r="D481" s="11">
        <v>8</v>
      </c>
      <c r="E481" s="11">
        <v>7</v>
      </c>
      <c r="F481" s="12">
        <v>1</v>
      </c>
      <c r="G481" s="7" t="s">
        <v>79</v>
      </c>
      <c r="H481" s="12">
        <v>0</v>
      </c>
      <c r="I481" s="13">
        <v>50000000</v>
      </c>
      <c r="J481" s="13">
        <v>50000000</v>
      </c>
      <c r="K481" s="14">
        <v>0</v>
      </c>
      <c r="L481" s="14">
        <v>0</v>
      </c>
      <c r="M481" s="15"/>
      <c r="N481" s="7" t="s">
        <v>104</v>
      </c>
      <c r="O481" s="10" t="s">
        <v>109555</v>
      </c>
      <c r="P481" s="7" t="s">
        <v>107883</v>
      </c>
      <c r="Q481" s="7" t="s">
        <v>107884</v>
      </c>
      <c r="R481"/>
    </row>
    <row r="482" spans="1:18" ht="22.5" x14ac:dyDescent="0.2">
      <c r="A482" s="10" t="s">
        <v>106700</v>
      </c>
      <c r="B482" s="10" t="s">
        <v>108600</v>
      </c>
      <c r="C482" s="11">
        <v>5</v>
      </c>
      <c r="D482" s="11">
        <v>5</v>
      </c>
      <c r="E482" s="11">
        <v>6</v>
      </c>
      <c r="F482" s="12">
        <v>1</v>
      </c>
      <c r="G482" s="7" t="s">
        <v>58</v>
      </c>
      <c r="H482" s="12">
        <v>0</v>
      </c>
      <c r="I482" s="13">
        <v>50000000</v>
      </c>
      <c r="J482" s="13">
        <v>50000000</v>
      </c>
      <c r="K482" s="14">
        <v>0</v>
      </c>
      <c r="L482" s="14">
        <v>0</v>
      </c>
      <c r="M482" s="15"/>
      <c r="N482" s="7" t="s">
        <v>104</v>
      </c>
      <c r="O482" s="10" t="s">
        <v>109556</v>
      </c>
      <c r="P482" s="7" t="s">
        <v>107885</v>
      </c>
      <c r="Q482" s="7" t="s">
        <v>107886</v>
      </c>
      <c r="R482"/>
    </row>
    <row r="483" spans="1:18" ht="22.5" x14ac:dyDescent="0.2">
      <c r="A483" s="10" t="s">
        <v>106700</v>
      </c>
      <c r="B483" s="10" t="s">
        <v>108601</v>
      </c>
      <c r="C483" s="11">
        <v>8</v>
      </c>
      <c r="D483" s="11">
        <v>8</v>
      </c>
      <c r="E483" s="11">
        <v>5</v>
      </c>
      <c r="F483" s="12">
        <v>1</v>
      </c>
      <c r="G483" s="7" t="s">
        <v>79</v>
      </c>
      <c r="H483" s="12">
        <v>0</v>
      </c>
      <c r="I483" s="13">
        <v>150000000</v>
      </c>
      <c r="J483" s="13">
        <v>150000000</v>
      </c>
      <c r="K483" s="14">
        <v>0</v>
      </c>
      <c r="L483" s="14">
        <v>0</v>
      </c>
      <c r="M483" s="15"/>
      <c r="N483" s="7" t="s">
        <v>104</v>
      </c>
      <c r="O483" s="10" t="s">
        <v>109553</v>
      </c>
      <c r="P483" s="7" t="s">
        <v>107879</v>
      </c>
      <c r="Q483" s="7" t="s">
        <v>107880</v>
      </c>
      <c r="R483"/>
    </row>
    <row r="484" spans="1:18" ht="22.5" x14ac:dyDescent="0.2">
      <c r="A484" s="10" t="s">
        <v>106700</v>
      </c>
      <c r="B484" s="10" t="s">
        <v>108602</v>
      </c>
      <c r="C484" s="11">
        <v>8</v>
      </c>
      <c r="D484" s="11">
        <v>8</v>
      </c>
      <c r="E484" s="11">
        <v>6</v>
      </c>
      <c r="F484" s="12">
        <v>1</v>
      </c>
      <c r="G484" s="7" t="s">
        <v>79</v>
      </c>
      <c r="H484" s="12">
        <v>0</v>
      </c>
      <c r="I484" s="13">
        <v>50000000</v>
      </c>
      <c r="J484" s="13">
        <v>50000000</v>
      </c>
      <c r="K484" s="14">
        <v>0</v>
      </c>
      <c r="L484" s="14">
        <v>0</v>
      </c>
      <c r="M484" s="15"/>
      <c r="N484" s="7" t="s">
        <v>104</v>
      </c>
      <c r="O484" s="10" t="s">
        <v>109556</v>
      </c>
      <c r="P484" s="7" t="s">
        <v>107885</v>
      </c>
      <c r="Q484" s="7" t="s">
        <v>107886</v>
      </c>
      <c r="R484"/>
    </row>
    <row r="485" spans="1:18" ht="33.75" x14ac:dyDescent="0.2">
      <c r="A485" s="10" t="s">
        <v>106712</v>
      </c>
      <c r="B485" s="10" t="s">
        <v>108603</v>
      </c>
      <c r="C485" s="11">
        <v>1</v>
      </c>
      <c r="D485" s="11">
        <v>1</v>
      </c>
      <c r="E485" s="11">
        <v>8</v>
      </c>
      <c r="F485" s="12">
        <v>1</v>
      </c>
      <c r="G485" s="7" t="s">
        <v>79</v>
      </c>
      <c r="H485" s="12">
        <v>1</v>
      </c>
      <c r="I485" s="13">
        <v>281897559</v>
      </c>
      <c r="J485" s="13">
        <v>17748255</v>
      </c>
      <c r="K485" s="14">
        <v>1</v>
      </c>
      <c r="L485" s="14">
        <v>3</v>
      </c>
      <c r="M485" s="15"/>
      <c r="N485" s="7" t="s">
        <v>104</v>
      </c>
      <c r="O485" s="10" t="s">
        <v>109557</v>
      </c>
      <c r="P485" s="7" t="s">
        <v>107834</v>
      </c>
      <c r="Q485" s="7" t="s">
        <v>107835</v>
      </c>
      <c r="R485"/>
    </row>
    <row r="486" spans="1:18" ht="45" x14ac:dyDescent="0.2">
      <c r="A486" s="10" t="s">
        <v>106712</v>
      </c>
      <c r="B486" s="10" t="s">
        <v>108604</v>
      </c>
      <c r="C486" s="11">
        <v>1</v>
      </c>
      <c r="D486" s="11">
        <v>1</v>
      </c>
      <c r="E486" s="11">
        <v>8</v>
      </c>
      <c r="F486" s="12">
        <v>1</v>
      </c>
      <c r="G486" s="7" t="s">
        <v>79</v>
      </c>
      <c r="H486" s="12">
        <v>1</v>
      </c>
      <c r="I486" s="13">
        <v>1476103512</v>
      </c>
      <c r="J486" s="13">
        <v>99688594</v>
      </c>
      <c r="K486" s="14">
        <v>1</v>
      </c>
      <c r="L486" s="14">
        <v>3</v>
      </c>
      <c r="M486" s="15"/>
      <c r="N486" s="7" t="s">
        <v>104</v>
      </c>
      <c r="O486" s="10" t="s">
        <v>109557</v>
      </c>
      <c r="P486" s="7" t="s">
        <v>107834</v>
      </c>
      <c r="Q486" s="7" t="s">
        <v>107835</v>
      </c>
      <c r="R486"/>
    </row>
    <row r="487" spans="1:18" ht="33.75" x14ac:dyDescent="0.2">
      <c r="A487" s="10" t="s">
        <v>106712</v>
      </c>
      <c r="B487" s="10" t="s">
        <v>108605</v>
      </c>
      <c r="C487" s="11">
        <v>1</v>
      </c>
      <c r="D487" s="11">
        <v>1</v>
      </c>
      <c r="E487" s="11">
        <v>8</v>
      </c>
      <c r="F487" s="12">
        <v>1</v>
      </c>
      <c r="G487" s="7" t="s">
        <v>79</v>
      </c>
      <c r="H487" s="12">
        <v>1</v>
      </c>
      <c r="I487" s="13">
        <v>319452883</v>
      </c>
      <c r="J487" s="13">
        <v>21193505</v>
      </c>
      <c r="K487" s="14">
        <v>1</v>
      </c>
      <c r="L487" s="14">
        <v>3</v>
      </c>
      <c r="M487" s="15"/>
      <c r="N487" s="7" t="s">
        <v>104</v>
      </c>
      <c r="O487" s="10" t="s">
        <v>109557</v>
      </c>
      <c r="P487" s="7" t="s">
        <v>107834</v>
      </c>
      <c r="Q487" s="7" t="s">
        <v>107835</v>
      </c>
      <c r="R487"/>
    </row>
    <row r="488" spans="1:18" ht="56.25" x14ac:dyDescent="0.2">
      <c r="A488" s="10" t="s">
        <v>106712</v>
      </c>
      <c r="B488" s="10" t="s">
        <v>108606</v>
      </c>
      <c r="C488" s="11">
        <v>1</v>
      </c>
      <c r="D488" s="11">
        <v>1</v>
      </c>
      <c r="E488" s="11">
        <v>8</v>
      </c>
      <c r="F488" s="12">
        <v>1</v>
      </c>
      <c r="G488" s="7" t="s">
        <v>79</v>
      </c>
      <c r="H488" s="12">
        <v>1</v>
      </c>
      <c r="I488" s="13">
        <v>4340528483</v>
      </c>
      <c r="J488" s="13">
        <v>288266452</v>
      </c>
      <c r="K488" s="14">
        <v>1</v>
      </c>
      <c r="L488" s="14">
        <v>3</v>
      </c>
      <c r="M488" s="15"/>
      <c r="N488" s="7" t="s">
        <v>104</v>
      </c>
      <c r="O488" s="10" t="s">
        <v>109557</v>
      </c>
      <c r="P488" s="7" t="s">
        <v>107834</v>
      </c>
      <c r="Q488" s="7" t="s">
        <v>107835</v>
      </c>
      <c r="R488"/>
    </row>
    <row r="489" spans="1:18" ht="33.75" x14ac:dyDescent="0.2">
      <c r="A489" s="10" t="s">
        <v>106712</v>
      </c>
      <c r="B489" s="10" t="s">
        <v>108607</v>
      </c>
      <c r="C489" s="11">
        <v>1</v>
      </c>
      <c r="D489" s="11">
        <v>1</v>
      </c>
      <c r="E489" s="11">
        <v>8</v>
      </c>
      <c r="F489" s="12">
        <v>1</v>
      </c>
      <c r="G489" s="7" t="s">
        <v>79</v>
      </c>
      <c r="H489" s="12">
        <v>1</v>
      </c>
      <c r="I489" s="13">
        <v>452218641</v>
      </c>
      <c r="J489" s="13">
        <v>30798443</v>
      </c>
      <c r="K489" s="14">
        <v>1</v>
      </c>
      <c r="L489" s="14">
        <v>3</v>
      </c>
      <c r="M489" s="15"/>
      <c r="N489" s="7" t="s">
        <v>104</v>
      </c>
      <c r="O489" s="10" t="s">
        <v>109557</v>
      </c>
      <c r="P489" s="7" t="s">
        <v>107834</v>
      </c>
      <c r="Q489" s="7" t="s">
        <v>107835</v>
      </c>
      <c r="R489"/>
    </row>
    <row r="490" spans="1:18" ht="33.75" x14ac:dyDescent="0.2">
      <c r="A490" s="10" t="s">
        <v>106712</v>
      </c>
      <c r="B490" s="10" t="s">
        <v>108608</v>
      </c>
      <c r="C490" s="11">
        <v>1</v>
      </c>
      <c r="D490" s="11">
        <v>1</v>
      </c>
      <c r="E490" s="11">
        <v>8</v>
      </c>
      <c r="F490" s="12">
        <v>1</v>
      </c>
      <c r="G490" s="7" t="s">
        <v>79</v>
      </c>
      <c r="H490" s="12">
        <v>1</v>
      </c>
      <c r="I490" s="13">
        <v>814802912</v>
      </c>
      <c r="J490" s="13">
        <v>55332795</v>
      </c>
      <c r="K490" s="14">
        <v>1</v>
      </c>
      <c r="L490" s="14">
        <v>3</v>
      </c>
      <c r="M490" s="15"/>
      <c r="N490" s="7" t="s">
        <v>104</v>
      </c>
      <c r="O490" s="10" t="s">
        <v>109557</v>
      </c>
      <c r="P490" s="7" t="s">
        <v>107834</v>
      </c>
      <c r="Q490" s="7" t="s">
        <v>107835</v>
      </c>
      <c r="R490"/>
    </row>
    <row r="491" spans="1:18" ht="33.75" x14ac:dyDescent="0.2">
      <c r="A491" s="10" t="s">
        <v>106712</v>
      </c>
      <c r="B491" s="10" t="s">
        <v>108609</v>
      </c>
      <c r="C491" s="11">
        <v>1</v>
      </c>
      <c r="D491" s="11">
        <v>1</v>
      </c>
      <c r="E491" s="11">
        <v>8</v>
      </c>
      <c r="F491" s="12">
        <v>1</v>
      </c>
      <c r="G491" s="7" t="s">
        <v>79</v>
      </c>
      <c r="H491" s="12">
        <v>1</v>
      </c>
      <c r="I491" s="13">
        <v>708029384</v>
      </c>
      <c r="J491" s="13">
        <v>46980675</v>
      </c>
      <c r="K491" s="14">
        <v>1</v>
      </c>
      <c r="L491" s="14">
        <v>3</v>
      </c>
      <c r="M491" s="15"/>
      <c r="N491" s="7" t="s">
        <v>104</v>
      </c>
      <c r="O491" s="10" t="s">
        <v>109557</v>
      </c>
      <c r="P491" s="7" t="s">
        <v>107834</v>
      </c>
      <c r="Q491" s="7" t="s">
        <v>107835</v>
      </c>
      <c r="R491"/>
    </row>
    <row r="492" spans="1:18" ht="33.75" x14ac:dyDescent="0.2">
      <c r="A492" s="10" t="s">
        <v>106712</v>
      </c>
      <c r="B492" s="10" t="s">
        <v>108610</v>
      </c>
      <c r="C492" s="11">
        <v>1</v>
      </c>
      <c r="D492" s="11">
        <v>1</v>
      </c>
      <c r="E492" s="11">
        <v>8</v>
      </c>
      <c r="F492" s="12">
        <v>1</v>
      </c>
      <c r="G492" s="7" t="s">
        <v>79</v>
      </c>
      <c r="H492" s="12">
        <v>1</v>
      </c>
      <c r="I492" s="13">
        <v>472019589</v>
      </c>
      <c r="J492" s="13">
        <v>31320450</v>
      </c>
      <c r="K492" s="14">
        <v>1</v>
      </c>
      <c r="L492" s="14">
        <v>3</v>
      </c>
      <c r="M492" s="15"/>
      <c r="N492" s="7" t="s">
        <v>104</v>
      </c>
      <c r="O492" s="10" t="s">
        <v>109557</v>
      </c>
      <c r="P492" s="7" t="s">
        <v>107834</v>
      </c>
      <c r="Q492" s="7" t="s">
        <v>107835</v>
      </c>
      <c r="R492"/>
    </row>
    <row r="493" spans="1:18" ht="33.75" x14ac:dyDescent="0.2">
      <c r="A493" s="10" t="s">
        <v>106712</v>
      </c>
      <c r="B493" s="10" t="s">
        <v>108611</v>
      </c>
      <c r="C493" s="11">
        <v>1</v>
      </c>
      <c r="D493" s="11">
        <v>1</v>
      </c>
      <c r="E493" s="11">
        <v>8</v>
      </c>
      <c r="F493" s="12">
        <v>1</v>
      </c>
      <c r="G493" s="7" t="s">
        <v>79</v>
      </c>
      <c r="H493" s="12">
        <v>1</v>
      </c>
      <c r="I493" s="13">
        <v>602767341</v>
      </c>
      <c r="J493" s="13">
        <v>40925388</v>
      </c>
      <c r="K493" s="14">
        <v>1</v>
      </c>
      <c r="L493" s="14">
        <v>3</v>
      </c>
      <c r="M493" s="15"/>
      <c r="N493" s="7" t="s">
        <v>104</v>
      </c>
      <c r="O493" s="10" t="s">
        <v>109557</v>
      </c>
      <c r="P493" s="7" t="s">
        <v>107834</v>
      </c>
      <c r="Q493" s="7" t="s">
        <v>107835</v>
      </c>
      <c r="R493"/>
    </row>
    <row r="494" spans="1:18" ht="33.75" x14ac:dyDescent="0.2">
      <c r="A494" s="10" t="s">
        <v>106712</v>
      </c>
      <c r="B494" s="10" t="s">
        <v>108612</v>
      </c>
      <c r="C494" s="11">
        <v>1</v>
      </c>
      <c r="D494" s="11">
        <v>1</v>
      </c>
      <c r="E494" s="11">
        <v>8</v>
      </c>
      <c r="F494" s="12">
        <v>1</v>
      </c>
      <c r="G494" s="7" t="s">
        <v>79</v>
      </c>
      <c r="H494" s="12">
        <v>1</v>
      </c>
      <c r="I494" s="13">
        <v>1014261793</v>
      </c>
      <c r="J494" s="13">
        <v>68800589</v>
      </c>
      <c r="K494" s="14">
        <v>1</v>
      </c>
      <c r="L494" s="14">
        <v>3</v>
      </c>
      <c r="M494" s="15"/>
      <c r="N494" s="7" t="s">
        <v>104</v>
      </c>
      <c r="O494" s="10" t="s">
        <v>109557</v>
      </c>
      <c r="P494" s="7" t="s">
        <v>107834</v>
      </c>
      <c r="Q494" s="7" t="s">
        <v>107835</v>
      </c>
      <c r="R494"/>
    </row>
    <row r="495" spans="1:18" ht="33.75" x14ac:dyDescent="0.2">
      <c r="A495" s="10" t="s">
        <v>106712</v>
      </c>
      <c r="B495" s="10" t="s">
        <v>108613</v>
      </c>
      <c r="C495" s="11">
        <v>1</v>
      </c>
      <c r="D495" s="11">
        <v>1</v>
      </c>
      <c r="E495" s="11">
        <v>8</v>
      </c>
      <c r="F495" s="12">
        <v>1</v>
      </c>
      <c r="G495" s="7" t="s">
        <v>79</v>
      </c>
      <c r="H495" s="12">
        <v>1</v>
      </c>
      <c r="I495" s="13">
        <v>1503402342</v>
      </c>
      <c r="J495" s="13">
        <v>102064605</v>
      </c>
      <c r="K495" s="14">
        <v>1</v>
      </c>
      <c r="L495" s="14">
        <v>3</v>
      </c>
      <c r="M495" s="15"/>
      <c r="N495" s="7" t="s">
        <v>104</v>
      </c>
      <c r="O495" s="10" t="s">
        <v>109557</v>
      </c>
      <c r="P495" s="7" t="s">
        <v>107834</v>
      </c>
      <c r="Q495" s="7" t="s">
        <v>107835</v>
      </c>
      <c r="R495"/>
    </row>
    <row r="496" spans="1:18" ht="33.75" x14ac:dyDescent="0.2">
      <c r="A496" s="10" t="s">
        <v>106712</v>
      </c>
      <c r="B496" s="10" t="s">
        <v>108614</v>
      </c>
      <c r="C496" s="11">
        <v>1</v>
      </c>
      <c r="D496" s="11">
        <v>1</v>
      </c>
      <c r="E496" s="11">
        <v>8</v>
      </c>
      <c r="F496" s="12">
        <v>1</v>
      </c>
      <c r="G496" s="7" t="s">
        <v>79</v>
      </c>
      <c r="H496" s="12">
        <v>1</v>
      </c>
      <c r="I496" s="13">
        <v>983685603</v>
      </c>
      <c r="J496" s="13">
        <v>67860975</v>
      </c>
      <c r="K496" s="14">
        <v>1</v>
      </c>
      <c r="L496" s="14">
        <v>3</v>
      </c>
      <c r="M496" s="15"/>
      <c r="N496" s="7" t="s">
        <v>104</v>
      </c>
      <c r="O496" s="10" t="s">
        <v>109557</v>
      </c>
      <c r="P496" s="7" t="s">
        <v>107834</v>
      </c>
      <c r="Q496" s="7" t="s">
        <v>107835</v>
      </c>
      <c r="R496"/>
    </row>
    <row r="497" spans="1:18" ht="33.75" x14ac:dyDescent="0.2">
      <c r="A497" s="10" t="s">
        <v>106712</v>
      </c>
      <c r="B497" s="10" t="s">
        <v>108615</v>
      </c>
      <c r="C497" s="11">
        <v>1</v>
      </c>
      <c r="D497" s="11">
        <v>1</v>
      </c>
      <c r="E497" s="11">
        <v>8</v>
      </c>
      <c r="F497" s="12">
        <v>1</v>
      </c>
      <c r="G497" s="7" t="s">
        <v>79</v>
      </c>
      <c r="H497" s="12">
        <v>1</v>
      </c>
      <c r="I497" s="13">
        <v>323209373</v>
      </c>
      <c r="J497" s="13">
        <v>21924315</v>
      </c>
      <c r="K497" s="14">
        <v>1</v>
      </c>
      <c r="L497" s="14">
        <v>3</v>
      </c>
      <c r="M497" s="15"/>
      <c r="N497" s="7" t="s">
        <v>104</v>
      </c>
      <c r="O497" s="10" t="s">
        <v>109557</v>
      </c>
      <c r="P497" s="7" t="s">
        <v>107834</v>
      </c>
      <c r="Q497" s="7" t="s">
        <v>107835</v>
      </c>
      <c r="R497"/>
    </row>
    <row r="498" spans="1:18" ht="33.75" x14ac:dyDescent="0.2">
      <c r="A498" s="10" t="s">
        <v>106712</v>
      </c>
      <c r="B498" s="10" t="s">
        <v>108616</v>
      </c>
      <c r="C498" s="11">
        <v>1</v>
      </c>
      <c r="D498" s="11">
        <v>1</v>
      </c>
      <c r="E498" s="11">
        <v>8</v>
      </c>
      <c r="F498" s="12">
        <v>1</v>
      </c>
      <c r="G498" s="7" t="s">
        <v>79</v>
      </c>
      <c r="H498" s="12">
        <v>1</v>
      </c>
      <c r="I498" s="13">
        <v>1112006863</v>
      </c>
      <c r="J498" s="13">
        <v>74501494</v>
      </c>
      <c r="K498" s="14">
        <v>1</v>
      </c>
      <c r="L498" s="14">
        <v>3</v>
      </c>
      <c r="M498" s="15"/>
      <c r="N498" s="7" t="s">
        <v>104</v>
      </c>
      <c r="O498" s="10" t="s">
        <v>109557</v>
      </c>
      <c r="P498" s="7" t="s">
        <v>107834</v>
      </c>
      <c r="Q498" s="7" t="s">
        <v>107835</v>
      </c>
      <c r="R498"/>
    </row>
    <row r="499" spans="1:18" ht="56.25" x14ac:dyDescent="0.2">
      <c r="A499" s="10" t="s">
        <v>106712</v>
      </c>
      <c r="B499" s="10" t="s">
        <v>108617</v>
      </c>
      <c r="C499" s="11">
        <v>1</v>
      </c>
      <c r="D499" s="11">
        <v>1</v>
      </c>
      <c r="E499" s="11">
        <v>8</v>
      </c>
      <c r="F499" s="12">
        <v>1</v>
      </c>
      <c r="G499" s="7" t="s">
        <v>79</v>
      </c>
      <c r="H499" s="12">
        <v>1</v>
      </c>
      <c r="I499" s="13">
        <v>2428435227</v>
      </c>
      <c r="J499" s="13">
        <v>166791242</v>
      </c>
      <c r="K499" s="14">
        <v>1</v>
      </c>
      <c r="L499" s="14">
        <v>3</v>
      </c>
      <c r="M499" s="15"/>
      <c r="N499" s="7" t="s">
        <v>104</v>
      </c>
      <c r="O499" s="10" t="s">
        <v>109557</v>
      </c>
      <c r="P499" s="7" t="s">
        <v>107834</v>
      </c>
      <c r="Q499" s="7" t="s">
        <v>107835</v>
      </c>
      <c r="R499"/>
    </row>
    <row r="500" spans="1:18" ht="33.75" x14ac:dyDescent="0.2">
      <c r="A500" s="10" t="s">
        <v>106712</v>
      </c>
      <c r="B500" s="10" t="s">
        <v>108618</v>
      </c>
      <c r="C500" s="11">
        <v>1</v>
      </c>
      <c r="D500" s="11">
        <v>1</v>
      </c>
      <c r="E500" s="11">
        <v>8</v>
      </c>
      <c r="F500" s="12">
        <v>1</v>
      </c>
      <c r="G500" s="7" t="s">
        <v>79</v>
      </c>
      <c r="H500" s="12">
        <v>1</v>
      </c>
      <c r="I500" s="13">
        <v>280918477</v>
      </c>
      <c r="J500" s="13">
        <v>18792270</v>
      </c>
      <c r="K500" s="14">
        <v>1</v>
      </c>
      <c r="L500" s="14">
        <v>3</v>
      </c>
      <c r="M500" s="15"/>
      <c r="N500" s="7" t="s">
        <v>104</v>
      </c>
      <c r="O500" s="10" t="s">
        <v>109557</v>
      </c>
      <c r="P500" s="7" t="s">
        <v>107834</v>
      </c>
      <c r="Q500" s="7" t="s">
        <v>107835</v>
      </c>
      <c r="R500"/>
    </row>
    <row r="501" spans="1:18" ht="33.75" x14ac:dyDescent="0.2">
      <c r="A501" s="10" t="s">
        <v>106712</v>
      </c>
      <c r="B501" s="10" t="s">
        <v>108619</v>
      </c>
      <c r="C501" s="11">
        <v>1</v>
      </c>
      <c r="D501" s="11">
        <v>1</v>
      </c>
      <c r="E501" s="11">
        <v>8</v>
      </c>
      <c r="F501" s="12">
        <v>1</v>
      </c>
      <c r="G501" s="7" t="s">
        <v>79</v>
      </c>
      <c r="H501" s="12">
        <v>1</v>
      </c>
      <c r="I501" s="13">
        <v>856903483</v>
      </c>
      <c r="J501" s="13">
        <v>57426593</v>
      </c>
      <c r="K501" s="14">
        <v>1</v>
      </c>
      <c r="L501" s="14">
        <v>3</v>
      </c>
      <c r="M501" s="15"/>
      <c r="N501" s="7" t="s">
        <v>104</v>
      </c>
      <c r="O501" s="10" t="s">
        <v>109557</v>
      </c>
      <c r="P501" s="7" t="s">
        <v>107834</v>
      </c>
      <c r="Q501" s="7" t="s">
        <v>107835</v>
      </c>
      <c r="R501"/>
    </row>
    <row r="502" spans="1:18" ht="45" x14ac:dyDescent="0.2">
      <c r="A502" s="10" t="s">
        <v>106712</v>
      </c>
      <c r="B502" s="10" t="s">
        <v>108620</v>
      </c>
      <c r="C502" s="11">
        <v>1</v>
      </c>
      <c r="D502" s="11">
        <v>1</v>
      </c>
      <c r="E502" s="11">
        <v>8</v>
      </c>
      <c r="F502" s="12">
        <v>1</v>
      </c>
      <c r="G502" s="7" t="s">
        <v>79</v>
      </c>
      <c r="H502" s="12">
        <v>1</v>
      </c>
      <c r="I502" s="13">
        <v>888919709</v>
      </c>
      <c r="J502" s="13">
        <v>59064578</v>
      </c>
      <c r="K502" s="14">
        <v>1</v>
      </c>
      <c r="L502" s="14">
        <v>3</v>
      </c>
      <c r="M502" s="15"/>
      <c r="N502" s="7" t="s">
        <v>104</v>
      </c>
      <c r="O502" s="10" t="s">
        <v>109557</v>
      </c>
      <c r="P502" s="7" t="s">
        <v>107834</v>
      </c>
      <c r="Q502" s="7" t="s">
        <v>107835</v>
      </c>
      <c r="R502"/>
    </row>
    <row r="503" spans="1:18" ht="33.75" x14ac:dyDescent="0.2">
      <c r="A503" s="10" t="s">
        <v>106712</v>
      </c>
      <c r="B503" s="10" t="s">
        <v>108621</v>
      </c>
      <c r="C503" s="11">
        <v>1</v>
      </c>
      <c r="D503" s="11">
        <v>1</v>
      </c>
      <c r="E503" s="11">
        <v>8</v>
      </c>
      <c r="F503" s="12">
        <v>1</v>
      </c>
      <c r="G503" s="7" t="s">
        <v>79</v>
      </c>
      <c r="H503" s="12">
        <v>1</v>
      </c>
      <c r="I503" s="13">
        <v>211319083</v>
      </c>
      <c r="J503" s="13">
        <v>14094203</v>
      </c>
      <c r="K503" s="14">
        <v>1</v>
      </c>
      <c r="L503" s="14">
        <v>3</v>
      </c>
      <c r="M503" s="15"/>
      <c r="N503" s="7" t="s">
        <v>104</v>
      </c>
      <c r="O503" s="10" t="s">
        <v>109557</v>
      </c>
      <c r="P503" s="7" t="s">
        <v>107834</v>
      </c>
      <c r="Q503" s="7" t="s">
        <v>107835</v>
      </c>
      <c r="R503"/>
    </row>
    <row r="504" spans="1:18" ht="56.25" x14ac:dyDescent="0.2">
      <c r="A504" s="10" t="s">
        <v>106712</v>
      </c>
      <c r="B504" s="10" t="s">
        <v>108622</v>
      </c>
      <c r="C504" s="11">
        <v>1</v>
      </c>
      <c r="D504" s="11">
        <v>1</v>
      </c>
      <c r="E504" s="11">
        <v>8</v>
      </c>
      <c r="F504" s="12">
        <v>1</v>
      </c>
      <c r="G504" s="7" t="s">
        <v>79</v>
      </c>
      <c r="H504" s="12">
        <v>1</v>
      </c>
      <c r="I504" s="13">
        <v>4134085744</v>
      </c>
      <c r="J504" s="13">
        <v>275721278</v>
      </c>
      <c r="K504" s="14">
        <v>1</v>
      </c>
      <c r="L504" s="14">
        <v>3</v>
      </c>
      <c r="M504" s="15"/>
      <c r="N504" s="7" t="s">
        <v>104</v>
      </c>
      <c r="O504" s="10" t="s">
        <v>109557</v>
      </c>
      <c r="P504" s="7" t="s">
        <v>107834</v>
      </c>
      <c r="Q504" s="7" t="s">
        <v>107835</v>
      </c>
      <c r="R504"/>
    </row>
    <row r="505" spans="1:18" ht="33.75" x14ac:dyDescent="0.2">
      <c r="A505" s="10" t="s">
        <v>106712</v>
      </c>
      <c r="B505" s="10" t="s">
        <v>108623</v>
      </c>
      <c r="C505" s="11">
        <v>1</v>
      </c>
      <c r="D505" s="11">
        <v>1</v>
      </c>
      <c r="E505" s="11">
        <v>8</v>
      </c>
      <c r="F505" s="12">
        <v>1</v>
      </c>
      <c r="G505" s="7" t="s">
        <v>79</v>
      </c>
      <c r="H505" s="12">
        <v>1</v>
      </c>
      <c r="I505" s="13">
        <v>388462533</v>
      </c>
      <c r="J505" s="13">
        <v>25682769</v>
      </c>
      <c r="K505" s="14">
        <v>1</v>
      </c>
      <c r="L505" s="14">
        <v>3</v>
      </c>
      <c r="M505" s="15"/>
      <c r="N505" s="7" t="s">
        <v>104</v>
      </c>
      <c r="O505" s="10" t="s">
        <v>109557</v>
      </c>
      <c r="P505" s="7" t="s">
        <v>107834</v>
      </c>
      <c r="Q505" s="7" t="s">
        <v>107835</v>
      </c>
      <c r="R505"/>
    </row>
    <row r="506" spans="1:18" ht="33.75" x14ac:dyDescent="0.2">
      <c r="A506" s="10" t="s">
        <v>106712</v>
      </c>
      <c r="B506" s="10" t="s">
        <v>108624</v>
      </c>
      <c r="C506" s="11">
        <v>1</v>
      </c>
      <c r="D506" s="11">
        <v>1</v>
      </c>
      <c r="E506" s="11">
        <v>8</v>
      </c>
      <c r="F506" s="12">
        <v>1</v>
      </c>
      <c r="G506" s="7" t="s">
        <v>79</v>
      </c>
      <c r="H506" s="12">
        <v>1</v>
      </c>
      <c r="I506" s="13">
        <v>244887387</v>
      </c>
      <c r="J506" s="13">
        <v>15861600</v>
      </c>
      <c r="K506" s="14">
        <v>1</v>
      </c>
      <c r="L506" s="14">
        <v>3</v>
      </c>
      <c r="M506" s="15"/>
      <c r="N506" s="7" t="s">
        <v>104</v>
      </c>
      <c r="O506" s="10" t="s">
        <v>109557</v>
      </c>
      <c r="P506" s="7" t="s">
        <v>107834</v>
      </c>
      <c r="Q506" s="7" t="s">
        <v>107835</v>
      </c>
      <c r="R506"/>
    </row>
    <row r="507" spans="1:18" ht="33.75" x14ac:dyDescent="0.2">
      <c r="A507" s="10" t="s">
        <v>106712</v>
      </c>
      <c r="B507" s="10" t="s">
        <v>108625</v>
      </c>
      <c r="C507" s="11">
        <v>1</v>
      </c>
      <c r="D507" s="11">
        <v>1</v>
      </c>
      <c r="E507" s="11">
        <v>8</v>
      </c>
      <c r="F507" s="12">
        <v>1</v>
      </c>
      <c r="G507" s="7" t="s">
        <v>79</v>
      </c>
      <c r="H507" s="12">
        <v>1</v>
      </c>
      <c r="I507" s="13">
        <v>271773880</v>
      </c>
      <c r="J507" s="13">
        <v>18792270</v>
      </c>
      <c r="K507" s="14">
        <v>1</v>
      </c>
      <c r="L507" s="14">
        <v>3</v>
      </c>
      <c r="M507" s="15"/>
      <c r="N507" s="7" t="s">
        <v>104</v>
      </c>
      <c r="O507" s="10" t="s">
        <v>109557</v>
      </c>
      <c r="P507" s="7" t="s">
        <v>107834</v>
      </c>
      <c r="Q507" s="7" t="s">
        <v>107835</v>
      </c>
      <c r="R507"/>
    </row>
    <row r="508" spans="1:18" ht="33.75" x14ac:dyDescent="0.2">
      <c r="A508" s="10" t="s">
        <v>106712</v>
      </c>
      <c r="B508" s="10" t="s">
        <v>108626</v>
      </c>
      <c r="C508" s="11">
        <v>1</v>
      </c>
      <c r="D508" s="11">
        <v>1</v>
      </c>
      <c r="E508" s="11">
        <v>8</v>
      </c>
      <c r="F508" s="12">
        <v>1</v>
      </c>
      <c r="G508" s="7" t="s">
        <v>79</v>
      </c>
      <c r="H508" s="12">
        <v>1</v>
      </c>
      <c r="I508" s="13">
        <v>747328708</v>
      </c>
      <c r="J508" s="13">
        <v>52096349</v>
      </c>
      <c r="K508" s="14">
        <v>1</v>
      </c>
      <c r="L508" s="14">
        <v>3</v>
      </c>
      <c r="M508" s="15"/>
      <c r="N508" s="7" t="s">
        <v>104</v>
      </c>
      <c r="O508" s="10" t="s">
        <v>109557</v>
      </c>
      <c r="P508" s="7" t="s">
        <v>107834</v>
      </c>
      <c r="Q508" s="7" t="s">
        <v>107835</v>
      </c>
      <c r="R508"/>
    </row>
    <row r="509" spans="1:18" ht="33.75" x14ac:dyDescent="0.2">
      <c r="A509" s="10" t="s">
        <v>106712</v>
      </c>
      <c r="B509" s="10" t="s">
        <v>108627</v>
      </c>
      <c r="C509" s="11">
        <v>1</v>
      </c>
      <c r="D509" s="11">
        <v>1</v>
      </c>
      <c r="E509" s="11">
        <v>8</v>
      </c>
      <c r="F509" s="12">
        <v>1</v>
      </c>
      <c r="G509" s="7" t="s">
        <v>79</v>
      </c>
      <c r="H509" s="12">
        <v>1</v>
      </c>
      <c r="I509" s="13">
        <v>375908170</v>
      </c>
      <c r="J509" s="13">
        <v>26100375</v>
      </c>
      <c r="K509" s="14">
        <v>1</v>
      </c>
      <c r="L509" s="14">
        <v>3</v>
      </c>
      <c r="M509" s="15"/>
      <c r="N509" s="7" t="s">
        <v>104</v>
      </c>
      <c r="O509" s="10" t="s">
        <v>109557</v>
      </c>
      <c r="P509" s="7" t="s">
        <v>107834</v>
      </c>
      <c r="Q509" s="7" t="s">
        <v>107835</v>
      </c>
      <c r="R509"/>
    </row>
    <row r="510" spans="1:18" ht="33.75" x14ac:dyDescent="0.2">
      <c r="A510" s="10" t="s">
        <v>106712</v>
      </c>
      <c r="B510" s="10" t="s">
        <v>108628</v>
      </c>
      <c r="C510" s="11">
        <v>1</v>
      </c>
      <c r="D510" s="11">
        <v>1</v>
      </c>
      <c r="E510" s="11">
        <v>8</v>
      </c>
      <c r="F510" s="12">
        <v>1</v>
      </c>
      <c r="G510" s="7" t="s">
        <v>79</v>
      </c>
      <c r="H510" s="12">
        <v>1</v>
      </c>
      <c r="I510" s="13">
        <v>369612758</v>
      </c>
      <c r="J510" s="13">
        <v>21924315</v>
      </c>
      <c r="K510" s="14">
        <v>1</v>
      </c>
      <c r="L510" s="14">
        <v>3</v>
      </c>
      <c r="M510" s="15"/>
      <c r="N510" s="7" t="s">
        <v>104</v>
      </c>
      <c r="O510" s="10" t="s">
        <v>109557</v>
      </c>
      <c r="P510" s="7" t="s">
        <v>107834</v>
      </c>
      <c r="Q510" s="7" t="s">
        <v>107835</v>
      </c>
      <c r="R510"/>
    </row>
    <row r="511" spans="1:18" ht="33.75" x14ac:dyDescent="0.2">
      <c r="A511" s="10" t="s">
        <v>106712</v>
      </c>
      <c r="B511" s="10" t="s">
        <v>108629</v>
      </c>
      <c r="C511" s="11">
        <v>1</v>
      </c>
      <c r="D511" s="11">
        <v>1</v>
      </c>
      <c r="E511" s="11">
        <v>8</v>
      </c>
      <c r="F511" s="12">
        <v>1</v>
      </c>
      <c r="G511" s="7" t="s">
        <v>79</v>
      </c>
      <c r="H511" s="12">
        <v>1</v>
      </c>
      <c r="I511" s="13">
        <v>283724411</v>
      </c>
      <c r="J511" s="13">
        <v>19209876</v>
      </c>
      <c r="K511" s="14">
        <v>1</v>
      </c>
      <c r="L511" s="14">
        <v>3</v>
      </c>
      <c r="M511" s="15"/>
      <c r="N511" s="7" t="s">
        <v>104</v>
      </c>
      <c r="O511" s="10" t="s">
        <v>109557</v>
      </c>
      <c r="P511" s="7" t="s">
        <v>107834</v>
      </c>
      <c r="Q511" s="7" t="s">
        <v>107835</v>
      </c>
      <c r="R511"/>
    </row>
    <row r="512" spans="1:18" ht="33.75" x14ac:dyDescent="0.2">
      <c r="A512" s="10" t="s">
        <v>106712</v>
      </c>
      <c r="B512" s="10" t="s">
        <v>108630</v>
      </c>
      <c r="C512" s="11">
        <v>1</v>
      </c>
      <c r="D512" s="11">
        <v>1</v>
      </c>
      <c r="E512" s="11">
        <v>8</v>
      </c>
      <c r="F512" s="12">
        <v>1</v>
      </c>
      <c r="G512" s="7" t="s">
        <v>79</v>
      </c>
      <c r="H512" s="12">
        <v>1</v>
      </c>
      <c r="I512" s="13">
        <v>299014169</v>
      </c>
      <c r="J512" s="13">
        <v>20984702</v>
      </c>
      <c r="K512" s="14">
        <v>1</v>
      </c>
      <c r="L512" s="14">
        <v>3</v>
      </c>
      <c r="M512" s="15"/>
      <c r="N512" s="7" t="s">
        <v>104</v>
      </c>
      <c r="O512" s="10" t="s">
        <v>109557</v>
      </c>
      <c r="P512" s="7" t="s">
        <v>107834</v>
      </c>
      <c r="Q512" s="7" t="s">
        <v>107835</v>
      </c>
      <c r="R512"/>
    </row>
    <row r="513" spans="1:18" ht="33.75" x14ac:dyDescent="0.2">
      <c r="A513" s="10" t="s">
        <v>106712</v>
      </c>
      <c r="B513" s="10" t="s">
        <v>108631</v>
      </c>
      <c r="C513" s="11">
        <v>1</v>
      </c>
      <c r="D513" s="11">
        <v>1</v>
      </c>
      <c r="E513" s="11">
        <v>8</v>
      </c>
      <c r="F513" s="12">
        <v>1</v>
      </c>
      <c r="G513" s="7" t="s">
        <v>79</v>
      </c>
      <c r="H513" s="12">
        <v>1</v>
      </c>
      <c r="I513" s="13">
        <v>895881712</v>
      </c>
      <c r="J513" s="13">
        <v>56794416</v>
      </c>
      <c r="K513" s="14">
        <v>1</v>
      </c>
      <c r="L513" s="14">
        <v>3</v>
      </c>
      <c r="M513" s="15"/>
      <c r="N513" s="7" t="s">
        <v>104</v>
      </c>
      <c r="O513" s="10" t="s">
        <v>109557</v>
      </c>
      <c r="P513" s="7" t="s">
        <v>107834</v>
      </c>
      <c r="Q513" s="7" t="s">
        <v>107835</v>
      </c>
      <c r="R513"/>
    </row>
    <row r="514" spans="1:18" ht="33.75" x14ac:dyDescent="0.2">
      <c r="A514" s="10" t="s">
        <v>106712</v>
      </c>
      <c r="B514" s="10" t="s">
        <v>108632</v>
      </c>
      <c r="C514" s="11">
        <v>1</v>
      </c>
      <c r="D514" s="11">
        <v>1</v>
      </c>
      <c r="E514" s="11">
        <v>8</v>
      </c>
      <c r="F514" s="12">
        <v>1</v>
      </c>
      <c r="G514" s="7" t="s">
        <v>79</v>
      </c>
      <c r="H514" s="12">
        <v>1</v>
      </c>
      <c r="I514" s="13">
        <v>837747443</v>
      </c>
      <c r="J514" s="13">
        <v>57003219</v>
      </c>
      <c r="K514" s="14">
        <v>1</v>
      </c>
      <c r="L514" s="14">
        <v>3</v>
      </c>
      <c r="M514" s="15"/>
      <c r="N514" s="7" t="s">
        <v>104</v>
      </c>
      <c r="O514" s="10" t="s">
        <v>109557</v>
      </c>
      <c r="P514" s="7" t="s">
        <v>107834</v>
      </c>
      <c r="Q514" s="7" t="s">
        <v>107835</v>
      </c>
      <c r="R514"/>
    </row>
    <row r="515" spans="1:18" ht="45" x14ac:dyDescent="0.2">
      <c r="A515" s="10" t="s">
        <v>106712</v>
      </c>
      <c r="B515" s="10" t="s">
        <v>108633</v>
      </c>
      <c r="C515" s="11">
        <v>1</v>
      </c>
      <c r="D515" s="11">
        <v>1</v>
      </c>
      <c r="E515" s="11">
        <v>8</v>
      </c>
      <c r="F515" s="12">
        <v>1</v>
      </c>
      <c r="G515" s="7" t="s">
        <v>79</v>
      </c>
      <c r="H515" s="12">
        <v>1</v>
      </c>
      <c r="I515" s="13">
        <v>1600146407</v>
      </c>
      <c r="J515" s="13">
        <v>106176326</v>
      </c>
      <c r="K515" s="14">
        <v>1</v>
      </c>
      <c r="L515" s="14">
        <v>3</v>
      </c>
      <c r="M515" s="15"/>
      <c r="N515" s="7" t="s">
        <v>104</v>
      </c>
      <c r="O515" s="10" t="s">
        <v>109557</v>
      </c>
      <c r="P515" s="7" t="s">
        <v>107834</v>
      </c>
      <c r="Q515" s="7" t="s">
        <v>107835</v>
      </c>
      <c r="R515"/>
    </row>
    <row r="516" spans="1:18" ht="33.75" x14ac:dyDescent="0.2">
      <c r="A516" s="10" t="s">
        <v>106712</v>
      </c>
      <c r="B516" s="10" t="s">
        <v>108634</v>
      </c>
      <c r="C516" s="11">
        <v>1</v>
      </c>
      <c r="D516" s="11">
        <v>1</v>
      </c>
      <c r="E516" s="11">
        <v>8</v>
      </c>
      <c r="F516" s="12">
        <v>1</v>
      </c>
      <c r="G516" s="7" t="s">
        <v>79</v>
      </c>
      <c r="H516" s="12">
        <v>1</v>
      </c>
      <c r="I516" s="13">
        <v>375169667</v>
      </c>
      <c r="J516" s="13">
        <v>26517981</v>
      </c>
      <c r="K516" s="14">
        <v>1</v>
      </c>
      <c r="L516" s="14">
        <v>3</v>
      </c>
      <c r="M516" s="15"/>
      <c r="N516" s="7" t="s">
        <v>104</v>
      </c>
      <c r="O516" s="10" t="s">
        <v>109557</v>
      </c>
      <c r="P516" s="7" t="s">
        <v>107834</v>
      </c>
      <c r="Q516" s="7" t="s">
        <v>107835</v>
      </c>
      <c r="R516"/>
    </row>
    <row r="517" spans="1:18" ht="45" x14ac:dyDescent="0.2">
      <c r="A517" s="10" t="s">
        <v>106712</v>
      </c>
      <c r="B517" s="10" t="s">
        <v>108635</v>
      </c>
      <c r="C517" s="11">
        <v>1</v>
      </c>
      <c r="D517" s="11">
        <v>1</v>
      </c>
      <c r="E517" s="11">
        <v>8</v>
      </c>
      <c r="F517" s="12">
        <v>1</v>
      </c>
      <c r="G517" s="7" t="s">
        <v>79</v>
      </c>
      <c r="H517" s="12">
        <v>1</v>
      </c>
      <c r="I517" s="13">
        <v>626528053</v>
      </c>
      <c r="J517" s="13">
        <v>41629378</v>
      </c>
      <c r="K517" s="14">
        <v>1</v>
      </c>
      <c r="L517" s="14">
        <v>3</v>
      </c>
      <c r="M517" s="15"/>
      <c r="N517" s="7" t="s">
        <v>104</v>
      </c>
      <c r="O517" s="10" t="s">
        <v>109557</v>
      </c>
      <c r="P517" s="7" t="s">
        <v>107834</v>
      </c>
      <c r="Q517" s="7" t="s">
        <v>107835</v>
      </c>
      <c r="R517"/>
    </row>
    <row r="518" spans="1:18" ht="33.75" x14ac:dyDescent="0.2">
      <c r="A518" s="10" t="s">
        <v>106712</v>
      </c>
      <c r="B518" s="10" t="s">
        <v>108636</v>
      </c>
      <c r="C518" s="11">
        <v>1</v>
      </c>
      <c r="D518" s="11">
        <v>1</v>
      </c>
      <c r="E518" s="11">
        <v>8</v>
      </c>
      <c r="F518" s="12">
        <v>1</v>
      </c>
      <c r="G518" s="7" t="s">
        <v>79</v>
      </c>
      <c r="H518" s="12">
        <v>1</v>
      </c>
      <c r="I518" s="13">
        <v>160763268</v>
      </c>
      <c r="J518" s="13">
        <v>10440150</v>
      </c>
      <c r="K518" s="14">
        <v>1</v>
      </c>
      <c r="L518" s="14">
        <v>3</v>
      </c>
      <c r="M518" s="15"/>
      <c r="N518" s="7" t="s">
        <v>104</v>
      </c>
      <c r="O518" s="10" t="s">
        <v>109557</v>
      </c>
      <c r="P518" s="7" t="s">
        <v>107834</v>
      </c>
      <c r="Q518" s="7" t="s">
        <v>107835</v>
      </c>
      <c r="R518"/>
    </row>
    <row r="519" spans="1:18" ht="33.75" x14ac:dyDescent="0.2">
      <c r="A519" s="10" t="s">
        <v>106712</v>
      </c>
      <c r="B519" s="10" t="s">
        <v>108637</v>
      </c>
      <c r="C519" s="11">
        <v>1</v>
      </c>
      <c r="D519" s="11">
        <v>1</v>
      </c>
      <c r="E519" s="11">
        <v>8</v>
      </c>
      <c r="F519" s="12">
        <v>1</v>
      </c>
      <c r="G519" s="7" t="s">
        <v>79</v>
      </c>
      <c r="H519" s="12">
        <v>1</v>
      </c>
      <c r="I519" s="13">
        <v>800327967</v>
      </c>
      <c r="J519" s="13">
        <v>54288780</v>
      </c>
      <c r="K519" s="14">
        <v>1</v>
      </c>
      <c r="L519" s="14">
        <v>3</v>
      </c>
      <c r="M519" s="15"/>
      <c r="N519" s="7" t="s">
        <v>104</v>
      </c>
      <c r="O519" s="10" t="s">
        <v>109557</v>
      </c>
      <c r="P519" s="7" t="s">
        <v>107834</v>
      </c>
      <c r="Q519" s="7" t="s">
        <v>107835</v>
      </c>
      <c r="R519"/>
    </row>
    <row r="520" spans="1:18" ht="33.75" x14ac:dyDescent="0.2">
      <c r="A520" s="10" t="s">
        <v>106712</v>
      </c>
      <c r="B520" s="10" t="s">
        <v>108638</v>
      </c>
      <c r="C520" s="11">
        <v>1</v>
      </c>
      <c r="D520" s="11">
        <v>1</v>
      </c>
      <c r="E520" s="11">
        <v>8</v>
      </c>
      <c r="F520" s="12">
        <v>1</v>
      </c>
      <c r="G520" s="7" t="s">
        <v>79</v>
      </c>
      <c r="H520" s="12">
        <v>1</v>
      </c>
      <c r="I520" s="13">
        <v>157339863</v>
      </c>
      <c r="J520" s="13">
        <v>10440150</v>
      </c>
      <c r="K520" s="14">
        <v>1</v>
      </c>
      <c r="L520" s="14">
        <v>3</v>
      </c>
      <c r="M520" s="15"/>
      <c r="N520" s="7" t="s">
        <v>104</v>
      </c>
      <c r="O520" s="10" t="s">
        <v>109557</v>
      </c>
      <c r="P520" s="7" t="s">
        <v>107834</v>
      </c>
      <c r="Q520" s="7" t="s">
        <v>107835</v>
      </c>
      <c r="R520"/>
    </row>
    <row r="521" spans="1:18" ht="45" x14ac:dyDescent="0.2">
      <c r="A521" s="10" t="s">
        <v>106712</v>
      </c>
      <c r="B521" s="10" t="s">
        <v>108639</v>
      </c>
      <c r="C521" s="11">
        <v>1</v>
      </c>
      <c r="D521" s="11">
        <v>1</v>
      </c>
      <c r="E521" s="11">
        <v>8</v>
      </c>
      <c r="F521" s="12">
        <v>1</v>
      </c>
      <c r="G521" s="7" t="s">
        <v>79</v>
      </c>
      <c r="H521" s="12">
        <v>1</v>
      </c>
      <c r="I521" s="13">
        <v>821547976</v>
      </c>
      <c r="J521" s="13">
        <v>54705778</v>
      </c>
      <c r="K521" s="14">
        <v>1</v>
      </c>
      <c r="L521" s="14">
        <v>3</v>
      </c>
      <c r="M521" s="15"/>
      <c r="N521" s="7" t="s">
        <v>104</v>
      </c>
      <c r="O521" s="10" t="s">
        <v>109557</v>
      </c>
      <c r="P521" s="7" t="s">
        <v>107834</v>
      </c>
      <c r="Q521" s="7" t="s">
        <v>107835</v>
      </c>
      <c r="R521"/>
    </row>
    <row r="522" spans="1:18" ht="33.75" x14ac:dyDescent="0.2">
      <c r="A522" s="10" t="s">
        <v>106712</v>
      </c>
      <c r="B522" s="10" t="s">
        <v>108640</v>
      </c>
      <c r="C522" s="11">
        <v>1</v>
      </c>
      <c r="D522" s="11">
        <v>1</v>
      </c>
      <c r="E522" s="11">
        <v>8</v>
      </c>
      <c r="F522" s="12">
        <v>1</v>
      </c>
      <c r="G522" s="7" t="s">
        <v>79</v>
      </c>
      <c r="H522" s="12">
        <v>1</v>
      </c>
      <c r="I522" s="13">
        <v>568874622</v>
      </c>
      <c r="J522" s="13">
        <v>39046161</v>
      </c>
      <c r="K522" s="14">
        <v>1</v>
      </c>
      <c r="L522" s="14">
        <v>3</v>
      </c>
      <c r="M522" s="15"/>
      <c r="N522" s="7" t="s">
        <v>104</v>
      </c>
      <c r="O522" s="10" t="s">
        <v>109557</v>
      </c>
      <c r="P522" s="7" t="s">
        <v>107834</v>
      </c>
      <c r="Q522" s="7" t="s">
        <v>107835</v>
      </c>
      <c r="R522"/>
    </row>
    <row r="523" spans="1:18" ht="33.75" x14ac:dyDescent="0.2">
      <c r="A523" s="10" t="s">
        <v>106712</v>
      </c>
      <c r="B523" s="10" t="s">
        <v>108641</v>
      </c>
      <c r="C523" s="11">
        <v>1</v>
      </c>
      <c r="D523" s="11">
        <v>1</v>
      </c>
      <c r="E523" s="11">
        <v>8</v>
      </c>
      <c r="F523" s="12">
        <v>1</v>
      </c>
      <c r="G523" s="7" t="s">
        <v>79</v>
      </c>
      <c r="H523" s="12">
        <v>1</v>
      </c>
      <c r="I523" s="13">
        <v>388395803</v>
      </c>
      <c r="J523" s="13">
        <v>26204777</v>
      </c>
      <c r="K523" s="14">
        <v>1</v>
      </c>
      <c r="L523" s="14">
        <v>3</v>
      </c>
      <c r="M523" s="15"/>
      <c r="N523" s="7" t="s">
        <v>104</v>
      </c>
      <c r="O523" s="10" t="s">
        <v>109557</v>
      </c>
      <c r="P523" s="7" t="s">
        <v>107834</v>
      </c>
      <c r="Q523" s="7" t="s">
        <v>107835</v>
      </c>
      <c r="R523"/>
    </row>
    <row r="524" spans="1:18" ht="33.75" x14ac:dyDescent="0.2">
      <c r="A524" s="10" t="s">
        <v>106712</v>
      </c>
      <c r="B524" s="10" t="s">
        <v>108642</v>
      </c>
      <c r="C524" s="11">
        <v>1</v>
      </c>
      <c r="D524" s="11">
        <v>1</v>
      </c>
      <c r="E524" s="11">
        <v>8</v>
      </c>
      <c r="F524" s="12">
        <v>1</v>
      </c>
      <c r="G524" s="7" t="s">
        <v>79</v>
      </c>
      <c r="H524" s="12">
        <v>1</v>
      </c>
      <c r="I524" s="13">
        <v>225094902</v>
      </c>
      <c r="J524" s="13">
        <v>15660225</v>
      </c>
      <c r="K524" s="14">
        <v>1</v>
      </c>
      <c r="L524" s="14">
        <v>3</v>
      </c>
      <c r="M524" s="15"/>
      <c r="N524" s="7" t="s">
        <v>104</v>
      </c>
      <c r="O524" s="10" t="s">
        <v>109557</v>
      </c>
      <c r="P524" s="7" t="s">
        <v>107834</v>
      </c>
      <c r="Q524" s="7" t="s">
        <v>107835</v>
      </c>
      <c r="R524"/>
    </row>
    <row r="525" spans="1:18" ht="33.75" x14ac:dyDescent="0.2">
      <c r="A525" s="10" t="s">
        <v>106712</v>
      </c>
      <c r="B525" s="10" t="s">
        <v>108643</v>
      </c>
      <c r="C525" s="11">
        <v>1</v>
      </c>
      <c r="D525" s="11">
        <v>1</v>
      </c>
      <c r="E525" s="11">
        <v>8</v>
      </c>
      <c r="F525" s="12">
        <v>1</v>
      </c>
      <c r="G525" s="7" t="s">
        <v>79</v>
      </c>
      <c r="H525" s="12">
        <v>1</v>
      </c>
      <c r="I525" s="13">
        <v>769546125</v>
      </c>
      <c r="J525" s="13">
        <v>52200750</v>
      </c>
      <c r="K525" s="14">
        <v>1</v>
      </c>
      <c r="L525" s="14">
        <v>3</v>
      </c>
      <c r="M525" s="15"/>
      <c r="N525" s="7" t="s">
        <v>104</v>
      </c>
      <c r="O525" s="10" t="s">
        <v>109557</v>
      </c>
      <c r="P525" s="7" t="s">
        <v>107834</v>
      </c>
      <c r="Q525" s="7" t="s">
        <v>107835</v>
      </c>
      <c r="R525"/>
    </row>
    <row r="526" spans="1:18" ht="33.75" x14ac:dyDescent="0.2">
      <c r="A526" s="10" t="s">
        <v>106712</v>
      </c>
      <c r="B526" s="10" t="s">
        <v>108644</v>
      </c>
      <c r="C526" s="11">
        <v>1</v>
      </c>
      <c r="D526" s="11">
        <v>1</v>
      </c>
      <c r="E526" s="11">
        <v>8</v>
      </c>
      <c r="F526" s="12">
        <v>1</v>
      </c>
      <c r="G526" s="7" t="s">
        <v>79</v>
      </c>
      <c r="H526" s="12">
        <v>1</v>
      </c>
      <c r="I526" s="13">
        <v>645093439</v>
      </c>
      <c r="J526" s="13">
        <v>42804615</v>
      </c>
      <c r="K526" s="14">
        <v>1</v>
      </c>
      <c r="L526" s="14">
        <v>3</v>
      </c>
      <c r="M526" s="15"/>
      <c r="N526" s="7" t="s">
        <v>104</v>
      </c>
      <c r="O526" s="10" t="s">
        <v>109557</v>
      </c>
      <c r="P526" s="7" t="s">
        <v>107834</v>
      </c>
      <c r="Q526" s="7" t="s">
        <v>107835</v>
      </c>
      <c r="R526"/>
    </row>
    <row r="527" spans="1:18" ht="45" x14ac:dyDescent="0.2">
      <c r="A527" s="10" t="s">
        <v>106712</v>
      </c>
      <c r="B527" s="10" t="s">
        <v>108645</v>
      </c>
      <c r="C527" s="11">
        <v>1</v>
      </c>
      <c r="D527" s="11">
        <v>1</v>
      </c>
      <c r="E527" s="11">
        <v>8</v>
      </c>
      <c r="F527" s="12">
        <v>1</v>
      </c>
      <c r="G527" s="7" t="s">
        <v>79</v>
      </c>
      <c r="H527" s="12">
        <v>1</v>
      </c>
      <c r="I527" s="13">
        <v>318911358</v>
      </c>
      <c r="J527" s="13">
        <v>20009730</v>
      </c>
      <c r="K527" s="14">
        <v>1</v>
      </c>
      <c r="L527" s="14">
        <v>3</v>
      </c>
      <c r="M527" s="15"/>
      <c r="N527" s="7" t="s">
        <v>104</v>
      </c>
      <c r="O527" s="10" t="s">
        <v>109557</v>
      </c>
      <c r="P527" s="7" t="s">
        <v>107834</v>
      </c>
      <c r="Q527" s="7" t="s">
        <v>107835</v>
      </c>
      <c r="R527"/>
    </row>
    <row r="528" spans="1:18" ht="33.75" x14ac:dyDescent="0.2">
      <c r="A528" s="10" t="s">
        <v>106712</v>
      </c>
      <c r="B528" s="10" t="s">
        <v>108646</v>
      </c>
      <c r="C528" s="11">
        <v>1</v>
      </c>
      <c r="D528" s="11">
        <v>1</v>
      </c>
      <c r="E528" s="11">
        <v>8</v>
      </c>
      <c r="F528" s="12">
        <v>1</v>
      </c>
      <c r="G528" s="7" t="s">
        <v>79</v>
      </c>
      <c r="H528" s="12">
        <v>1</v>
      </c>
      <c r="I528" s="13">
        <v>307334201</v>
      </c>
      <c r="J528" s="13">
        <v>20880300</v>
      </c>
      <c r="K528" s="14">
        <v>1</v>
      </c>
      <c r="L528" s="14">
        <v>3</v>
      </c>
      <c r="M528" s="15"/>
      <c r="N528" s="7" t="s">
        <v>104</v>
      </c>
      <c r="O528" s="10" t="s">
        <v>109557</v>
      </c>
      <c r="P528" s="7" t="s">
        <v>107834</v>
      </c>
      <c r="Q528" s="7" t="s">
        <v>107835</v>
      </c>
      <c r="R528"/>
    </row>
    <row r="529" spans="1:18" ht="33.75" x14ac:dyDescent="0.2">
      <c r="A529" s="10" t="s">
        <v>106712</v>
      </c>
      <c r="B529" s="10" t="s">
        <v>108647</v>
      </c>
      <c r="C529" s="11">
        <v>1</v>
      </c>
      <c r="D529" s="11">
        <v>1</v>
      </c>
      <c r="E529" s="11">
        <v>8</v>
      </c>
      <c r="F529" s="12">
        <v>1</v>
      </c>
      <c r="G529" s="7" t="s">
        <v>79</v>
      </c>
      <c r="H529" s="12">
        <v>1</v>
      </c>
      <c r="I529" s="13">
        <v>676561412</v>
      </c>
      <c r="J529" s="13">
        <v>44892645</v>
      </c>
      <c r="K529" s="14">
        <v>1</v>
      </c>
      <c r="L529" s="14">
        <v>3</v>
      </c>
      <c r="M529" s="15"/>
      <c r="N529" s="7" t="s">
        <v>104</v>
      </c>
      <c r="O529" s="10" t="s">
        <v>109557</v>
      </c>
      <c r="P529" s="7" t="s">
        <v>107834</v>
      </c>
      <c r="Q529" s="7" t="s">
        <v>107835</v>
      </c>
      <c r="R529"/>
    </row>
    <row r="530" spans="1:18" ht="33.75" x14ac:dyDescent="0.2">
      <c r="A530" s="10" t="s">
        <v>106712</v>
      </c>
      <c r="B530" s="10" t="s">
        <v>108648</v>
      </c>
      <c r="C530" s="11">
        <v>1</v>
      </c>
      <c r="D530" s="11">
        <v>1</v>
      </c>
      <c r="E530" s="11">
        <v>8</v>
      </c>
      <c r="F530" s="12">
        <v>1</v>
      </c>
      <c r="G530" s="7" t="s">
        <v>79</v>
      </c>
      <c r="H530" s="12">
        <v>1</v>
      </c>
      <c r="I530" s="13">
        <v>495804515</v>
      </c>
      <c r="J530" s="13">
        <v>32886473</v>
      </c>
      <c r="K530" s="14">
        <v>1</v>
      </c>
      <c r="L530" s="14">
        <v>3</v>
      </c>
      <c r="M530" s="15"/>
      <c r="N530" s="7" t="s">
        <v>104</v>
      </c>
      <c r="O530" s="10" t="s">
        <v>109557</v>
      </c>
      <c r="P530" s="7" t="s">
        <v>107834</v>
      </c>
      <c r="Q530" s="7" t="s">
        <v>107835</v>
      </c>
      <c r="R530"/>
    </row>
    <row r="531" spans="1:18" ht="33.75" x14ac:dyDescent="0.2">
      <c r="A531" s="10" t="s">
        <v>106712</v>
      </c>
      <c r="B531" s="10" t="s">
        <v>108649</v>
      </c>
      <c r="C531" s="11">
        <v>1</v>
      </c>
      <c r="D531" s="11">
        <v>1</v>
      </c>
      <c r="E531" s="11">
        <v>8</v>
      </c>
      <c r="F531" s="12">
        <v>1</v>
      </c>
      <c r="G531" s="7" t="s">
        <v>79</v>
      </c>
      <c r="H531" s="12">
        <v>1</v>
      </c>
      <c r="I531" s="13">
        <v>232952567</v>
      </c>
      <c r="J531" s="13">
        <v>15660225</v>
      </c>
      <c r="K531" s="14">
        <v>1</v>
      </c>
      <c r="L531" s="14">
        <v>3</v>
      </c>
      <c r="M531" s="15"/>
      <c r="N531" s="7" t="s">
        <v>104</v>
      </c>
      <c r="O531" s="10" t="s">
        <v>109557</v>
      </c>
      <c r="P531" s="7" t="s">
        <v>107834</v>
      </c>
      <c r="Q531" s="7" t="s">
        <v>107835</v>
      </c>
      <c r="R531"/>
    </row>
    <row r="532" spans="1:18" ht="33.75" x14ac:dyDescent="0.2">
      <c r="A532" s="10" t="s">
        <v>106712</v>
      </c>
      <c r="B532" s="10" t="s">
        <v>108650</v>
      </c>
      <c r="C532" s="11">
        <v>1</v>
      </c>
      <c r="D532" s="11">
        <v>1</v>
      </c>
      <c r="E532" s="11">
        <v>8</v>
      </c>
      <c r="F532" s="12">
        <v>1</v>
      </c>
      <c r="G532" s="7" t="s">
        <v>79</v>
      </c>
      <c r="H532" s="12">
        <v>1</v>
      </c>
      <c r="I532" s="13">
        <v>1439396073</v>
      </c>
      <c r="J532" s="13">
        <v>96675789</v>
      </c>
      <c r="K532" s="14">
        <v>1</v>
      </c>
      <c r="L532" s="14">
        <v>3</v>
      </c>
      <c r="M532" s="15"/>
      <c r="N532" s="7" t="s">
        <v>104</v>
      </c>
      <c r="O532" s="10" t="s">
        <v>109557</v>
      </c>
      <c r="P532" s="7" t="s">
        <v>107834</v>
      </c>
      <c r="Q532" s="7" t="s">
        <v>107835</v>
      </c>
      <c r="R532"/>
    </row>
    <row r="533" spans="1:18" ht="33.75" x14ac:dyDescent="0.2">
      <c r="A533" s="10" t="s">
        <v>106712</v>
      </c>
      <c r="B533" s="10" t="s">
        <v>108651</v>
      </c>
      <c r="C533" s="11">
        <v>1</v>
      </c>
      <c r="D533" s="11">
        <v>1</v>
      </c>
      <c r="E533" s="11">
        <v>8</v>
      </c>
      <c r="F533" s="12">
        <v>1</v>
      </c>
      <c r="G533" s="7" t="s">
        <v>79</v>
      </c>
      <c r="H533" s="12">
        <v>1</v>
      </c>
      <c r="I533" s="13">
        <v>472019589</v>
      </c>
      <c r="J533" s="13">
        <v>31320450</v>
      </c>
      <c r="K533" s="14">
        <v>1</v>
      </c>
      <c r="L533" s="14">
        <v>3</v>
      </c>
      <c r="M533" s="15"/>
      <c r="N533" s="7" t="s">
        <v>104</v>
      </c>
      <c r="O533" s="10" t="s">
        <v>109557</v>
      </c>
      <c r="P533" s="7" t="s">
        <v>107834</v>
      </c>
      <c r="Q533" s="7" t="s">
        <v>107835</v>
      </c>
      <c r="R533"/>
    </row>
    <row r="534" spans="1:18" ht="33.75" x14ac:dyDescent="0.2">
      <c r="A534" s="10" t="s">
        <v>106712</v>
      </c>
      <c r="B534" s="10" t="s">
        <v>108652</v>
      </c>
      <c r="C534" s="11">
        <v>1</v>
      </c>
      <c r="D534" s="11">
        <v>1</v>
      </c>
      <c r="E534" s="11">
        <v>8</v>
      </c>
      <c r="F534" s="12">
        <v>1</v>
      </c>
      <c r="G534" s="7" t="s">
        <v>79</v>
      </c>
      <c r="H534" s="12">
        <v>1</v>
      </c>
      <c r="I534" s="13">
        <v>228572287</v>
      </c>
      <c r="J534" s="13">
        <v>15660225</v>
      </c>
      <c r="K534" s="14">
        <v>1</v>
      </c>
      <c r="L534" s="14">
        <v>3</v>
      </c>
      <c r="M534" s="15"/>
      <c r="N534" s="7" t="s">
        <v>104</v>
      </c>
      <c r="O534" s="10" t="s">
        <v>109557</v>
      </c>
      <c r="P534" s="7" t="s">
        <v>107834</v>
      </c>
      <c r="Q534" s="7" t="s">
        <v>107835</v>
      </c>
      <c r="R534"/>
    </row>
    <row r="535" spans="1:18" ht="33.75" x14ac:dyDescent="0.2">
      <c r="A535" s="10" t="s">
        <v>106712</v>
      </c>
      <c r="B535" s="10" t="s">
        <v>108653</v>
      </c>
      <c r="C535" s="11">
        <v>1</v>
      </c>
      <c r="D535" s="11">
        <v>1</v>
      </c>
      <c r="E535" s="11">
        <v>8</v>
      </c>
      <c r="F535" s="12">
        <v>1</v>
      </c>
      <c r="G535" s="7" t="s">
        <v>79</v>
      </c>
      <c r="H535" s="12">
        <v>1</v>
      </c>
      <c r="I535" s="13">
        <v>621768790</v>
      </c>
      <c r="J535" s="13">
        <v>40716585</v>
      </c>
      <c r="K535" s="14">
        <v>1</v>
      </c>
      <c r="L535" s="14">
        <v>3</v>
      </c>
      <c r="M535" s="15"/>
      <c r="N535" s="7" t="s">
        <v>104</v>
      </c>
      <c r="O535" s="10" t="s">
        <v>109557</v>
      </c>
      <c r="P535" s="7" t="s">
        <v>107834</v>
      </c>
      <c r="Q535" s="7" t="s">
        <v>107835</v>
      </c>
      <c r="R535"/>
    </row>
    <row r="536" spans="1:18" ht="33.75" x14ac:dyDescent="0.2">
      <c r="A536" s="10" t="s">
        <v>106712</v>
      </c>
      <c r="B536" s="10" t="s">
        <v>108654</v>
      </c>
      <c r="C536" s="11">
        <v>1</v>
      </c>
      <c r="D536" s="11">
        <v>1</v>
      </c>
      <c r="E536" s="11">
        <v>8</v>
      </c>
      <c r="F536" s="12">
        <v>1</v>
      </c>
      <c r="G536" s="7" t="s">
        <v>79</v>
      </c>
      <c r="H536" s="12">
        <v>1</v>
      </c>
      <c r="I536" s="13">
        <v>460020535</v>
      </c>
      <c r="J536" s="13">
        <v>31320450</v>
      </c>
      <c r="K536" s="14">
        <v>1</v>
      </c>
      <c r="L536" s="14">
        <v>3</v>
      </c>
      <c r="M536" s="15"/>
      <c r="N536" s="7" t="s">
        <v>104</v>
      </c>
      <c r="O536" s="10" t="s">
        <v>109557</v>
      </c>
      <c r="P536" s="7" t="s">
        <v>107834</v>
      </c>
      <c r="Q536" s="7" t="s">
        <v>107835</v>
      </c>
      <c r="R536"/>
    </row>
    <row r="537" spans="1:18" ht="33.75" x14ac:dyDescent="0.2">
      <c r="A537" s="10" t="s">
        <v>106712</v>
      </c>
      <c r="B537" s="10" t="s">
        <v>108655</v>
      </c>
      <c r="C537" s="11">
        <v>1</v>
      </c>
      <c r="D537" s="11">
        <v>1</v>
      </c>
      <c r="E537" s="11">
        <v>8</v>
      </c>
      <c r="F537" s="12">
        <v>1</v>
      </c>
      <c r="G537" s="7" t="s">
        <v>79</v>
      </c>
      <c r="H537" s="12">
        <v>1</v>
      </c>
      <c r="I537" s="13">
        <v>410710293</v>
      </c>
      <c r="J537" s="13">
        <v>27770799</v>
      </c>
      <c r="K537" s="14">
        <v>1</v>
      </c>
      <c r="L537" s="14">
        <v>3</v>
      </c>
      <c r="M537" s="15"/>
      <c r="N537" s="7" t="s">
        <v>104</v>
      </c>
      <c r="O537" s="10" t="s">
        <v>109557</v>
      </c>
      <c r="P537" s="7" t="s">
        <v>107834</v>
      </c>
      <c r="Q537" s="7" t="s">
        <v>107835</v>
      </c>
      <c r="R537"/>
    </row>
    <row r="538" spans="1:18" ht="56.25" x14ac:dyDescent="0.2">
      <c r="A538" s="10" t="s">
        <v>106712</v>
      </c>
      <c r="B538" s="10" t="s">
        <v>108656</v>
      </c>
      <c r="C538" s="11">
        <v>1</v>
      </c>
      <c r="D538" s="11">
        <v>1</v>
      </c>
      <c r="E538" s="11">
        <v>8</v>
      </c>
      <c r="F538" s="12">
        <v>1</v>
      </c>
      <c r="G538" s="7" t="s">
        <v>79</v>
      </c>
      <c r="H538" s="12">
        <v>1</v>
      </c>
      <c r="I538" s="13">
        <v>2146536811</v>
      </c>
      <c r="J538" s="13">
        <v>147181541</v>
      </c>
      <c r="K538" s="14">
        <v>1</v>
      </c>
      <c r="L538" s="14">
        <v>3</v>
      </c>
      <c r="M538" s="15"/>
      <c r="N538" s="7" t="s">
        <v>104</v>
      </c>
      <c r="O538" s="10" t="s">
        <v>109557</v>
      </c>
      <c r="P538" s="7" t="s">
        <v>107834</v>
      </c>
      <c r="Q538" s="7" t="s">
        <v>107835</v>
      </c>
      <c r="R538"/>
    </row>
    <row r="539" spans="1:18" ht="33.75" x14ac:dyDescent="0.2">
      <c r="A539" s="10" t="s">
        <v>106712</v>
      </c>
      <c r="B539" s="10" t="s">
        <v>108657</v>
      </c>
      <c r="C539" s="11">
        <v>1</v>
      </c>
      <c r="D539" s="11">
        <v>1</v>
      </c>
      <c r="E539" s="11">
        <v>8</v>
      </c>
      <c r="F539" s="12">
        <v>1</v>
      </c>
      <c r="G539" s="7" t="s">
        <v>79</v>
      </c>
      <c r="H539" s="12">
        <v>1</v>
      </c>
      <c r="I539" s="13">
        <v>1223550932</v>
      </c>
      <c r="J539" s="13">
        <v>79949265</v>
      </c>
      <c r="K539" s="14">
        <v>1</v>
      </c>
      <c r="L539" s="14">
        <v>3</v>
      </c>
      <c r="M539" s="15"/>
      <c r="N539" s="7" t="s">
        <v>104</v>
      </c>
      <c r="O539" s="10" t="s">
        <v>109557</v>
      </c>
      <c r="P539" s="7" t="s">
        <v>107834</v>
      </c>
      <c r="Q539" s="7" t="s">
        <v>107835</v>
      </c>
      <c r="R539"/>
    </row>
    <row r="540" spans="1:18" ht="33.75" x14ac:dyDescent="0.2">
      <c r="A540" s="10" t="s">
        <v>106712</v>
      </c>
      <c r="B540" s="10" t="s">
        <v>108658</v>
      </c>
      <c r="C540" s="11">
        <v>1</v>
      </c>
      <c r="D540" s="11">
        <v>1</v>
      </c>
      <c r="E540" s="11">
        <v>8</v>
      </c>
      <c r="F540" s="12">
        <v>1</v>
      </c>
      <c r="G540" s="7" t="s">
        <v>79</v>
      </c>
      <c r="H540" s="12">
        <v>1</v>
      </c>
      <c r="I540" s="13">
        <v>309949145</v>
      </c>
      <c r="J540" s="13">
        <v>20880300</v>
      </c>
      <c r="K540" s="14">
        <v>1</v>
      </c>
      <c r="L540" s="14">
        <v>3</v>
      </c>
      <c r="M540" s="15"/>
      <c r="N540" s="7" t="s">
        <v>104</v>
      </c>
      <c r="O540" s="10" t="s">
        <v>109557</v>
      </c>
      <c r="P540" s="7" t="s">
        <v>107834</v>
      </c>
      <c r="Q540" s="7" t="s">
        <v>107835</v>
      </c>
      <c r="R540"/>
    </row>
    <row r="541" spans="1:18" ht="45" x14ac:dyDescent="0.2">
      <c r="A541" s="10" t="s">
        <v>106870</v>
      </c>
      <c r="B541" s="10" t="s">
        <v>108659</v>
      </c>
      <c r="C541" s="11">
        <v>1</v>
      </c>
      <c r="D541" s="11">
        <v>1</v>
      </c>
      <c r="E541" s="11">
        <v>8</v>
      </c>
      <c r="F541" s="12">
        <v>1</v>
      </c>
      <c r="G541" s="7" t="s">
        <v>120</v>
      </c>
      <c r="H541" s="12">
        <v>0</v>
      </c>
      <c r="I541" s="13">
        <v>1648557734</v>
      </c>
      <c r="J541" s="13">
        <v>1648557734</v>
      </c>
      <c r="K541" s="14">
        <v>1</v>
      </c>
      <c r="L541" s="14">
        <v>3</v>
      </c>
      <c r="M541" s="15"/>
      <c r="N541" s="7" t="s">
        <v>104</v>
      </c>
      <c r="O541" s="10" t="s">
        <v>109557</v>
      </c>
      <c r="P541" s="7" t="s">
        <v>107834</v>
      </c>
      <c r="Q541" s="7" t="s">
        <v>107835</v>
      </c>
      <c r="R541"/>
    </row>
    <row r="542" spans="1:18" ht="33.75" x14ac:dyDescent="0.2">
      <c r="A542" s="10" t="s">
        <v>106870</v>
      </c>
      <c r="B542" s="10" t="s">
        <v>108660</v>
      </c>
      <c r="C542" s="11">
        <v>1</v>
      </c>
      <c r="D542" s="11">
        <v>1</v>
      </c>
      <c r="E542" s="11">
        <v>8</v>
      </c>
      <c r="F542" s="12">
        <v>1</v>
      </c>
      <c r="G542" s="7" t="s">
        <v>120</v>
      </c>
      <c r="H542" s="12">
        <v>0</v>
      </c>
      <c r="I542" s="13">
        <v>791156482</v>
      </c>
      <c r="J542" s="13">
        <v>791156482</v>
      </c>
      <c r="K542" s="14">
        <v>1</v>
      </c>
      <c r="L542" s="14">
        <v>3</v>
      </c>
      <c r="M542" s="15"/>
      <c r="N542" s="7" t="s">
        <v>104</v>
      </c>
      <c r="O542" s="10" t="s">
        <v>109557</v>
      </c>
      <c r="P542" s="7" t="s">
        <v>107836</v>
      </c>
      <c r="Q542" s="7" t="s">
        <v>107835</v>
      </c>
      <c r="R542"/>
    </row>
    <row r="543" spans="1:18" ht="45" x14ac:dyDescent="0.2">
      <c r="A543" s="10" t="s">
        <v>106712</v>
      </c>
      <c r="B543" s="10" t="s">
        <v>108661</v>
      </c>
      <c r="C543" s="11">
        <v>1</v>
      </c>
      <c r="D543" s="11">
        <v>1</v>
      </c>
      <c r="E543" s="11">
        <v>6</v>
      </c>
      <c r="F543" s="12">
        <v>1</v>
      </c>
      <c r="G543" s="7" t="s">
        <v>79</v>
      </c>
      <c r="H543" s="12">
        <v>0</v>
      </c>
      <c r="I543" s="13">
        <v>124294682</v>
      </c>
      <c r="J543" s="13">
        <v>124294682</v>
      </c>
      <c r="K543" s="14">
        <v>0</v>
      </c>
      <c r="L543" s="14">
        <v>0</v>
      </c>
      <c r="M543" s="15"/>
      <c r="N543" s="7" t="s">
        <v>104</v>
      </c>
      <c r="O543" s="10" t="s">
        <v>109557</v>
      </c>
      <c r="P543" s="7" t="s">
        <v>107836</v>
      </c>
      <c r="Q543" s="7" t="s">
        <v>107835</v>
      </c>
      <c r="R543"/>
    </row>
    <row r="544" spans="1:18" ht="33.75" x14ac:dyDescent="0.2">
      <c r="A544" s="10" t="s">
        <v>104243</v>
      </c>
      <c r="B544" s="10" t="s">
        <v>108662</v>
      </c>
      <c r="C544" s="11">
        <v>1</v>
      </c>
      <c r="D544" s="11">
        <v>1</v>
      </c>
      <c r="E544" s="11">
        <v>12</v>
      </c>
      <c r="F544" s="12">
        <v>1</v>
      </c>
      <c r="G544" s="7" t="s">
        <v>58</v>
      </c>
      <c r="H544" s="12">
        <v>0</v>
      </c>
      <c r="I544" s="13">
        <v>34000000</v>
      </c>
      <c r="J544" s="13">
        <v>34000000</v>
      </c>
      <c r="K544" s="14">
        <v>1</v>
      </c>
      <c r="L544" s="14">
        <v>3</v>
      </c>
      <c r="M544" s="15"/>
      <c r="N544" s="7" t="s">
        <v>104</v>
      </c>
      <c r="O544" s="10" t="s">
        <v>109557</v>
      </c>
      <c r="P544" s="7" t="s">
        <v>107834</v>
      </c>
      <c r="Q544" s="7" t="s">
        <v>107835</v>
      </c>
      <c r="R544"/>
    </row>
    <row r="545" spans="1:18" ht="56.25" x14ac:dyDescent="0.2">
      <c r="A545" s="10" t="s">
        <v>106718</v>
      </c>
      <c r="B545" s="10" t="s">
        <v>108663</v>
      </c>
      <c r="C545" s="11">
        <v>1</v>
      </c>
      <c r="D545" s="11">
        <v>1</v>
      </c>
      <c r="E545" s="11">
        <v>7</v>
      </c>
      <c r="F545" s="12">
        <v>1</v>
      </c>
      <c r="G545" s="7" t="s">
        <v>79</v>
      </c>
      <c r="H545" s="12">
        <v>1</v>
      </c>
      <c r="I545" s="13">
        <v>113995921548</v>
      </c>
      <c r="J545" s="13">
        <v>16239151712</v>
      </c>
      <c r="K545" s="14">
        <v>1</v>
      </c>
      <c r="L545" s="14">
        <v>3</v>
      </c>
      <c r="M545" s="15"/>
      <c r="N545" s="7" t="s">
        <v>104</v>
      </c>
      <c r="O545" s="10" t="s">
        <v>109557</v>
      </c>
      <c r="P545" s="7" t="s">
        <v>107836</v>
      </c>
      <c r="Q545" s="7" t="s">
        <v>107835</v>
      </c>
      <c r="R545"/>
    </row>
    <row r="546" spans="1:18" ht="45" x14ac:dyDescent="0.2">
      <c r="A546" s="10" t="s">
        <v>106712</v>
      </c>
      <c r="B546" s="10" t="s">
        <v>108664</v>
      </c>
      <c r="C546" s="11">
        <v>1</v>
      </c>
      <c r="D546" s="11">
        <v>1</v>
      </c>
      <c r="E546" s="11">
        <v>7</v>
      </c>
      <c r="F546" s="12">
        <v>1</v>
      </c>
      <c r="G546" s="7" t="s">
        <v>79</v>
      </c>
      <c r="H546" s="12">
        <v>1</v>
      </c>
      <c r="I546" s="13">
        <v>3419265601</v>
      </c>
      <c r="J546" s="13">
        <v>244193318</v>
      </c>
      <c r="K546" s="14">
        <v>1</v>
      </c>
      <c r="L546" s="14">
        <v>3</v>
      </c>
      <c r="M546" s="15"/>
      <c r="N546" s="7" t="s">
        <v>104</v>
      </c>
      <c r="O546" s="10" t="s">
        <v>109557</v>
      </c>
      <c r="P546" s="7" t="s">
        <v>107836</v>
      </c>
      <c r="Q546" s="7" t="s">
        <v>107835</v>
      </c>
      <c r="R546"/>
    </row>
    <row r="547" spans="1:18" ht="45" x14ac:dyDescent="0.2">
      <c r="A547" s="10" t="s">
        <v>106712</v>
      </c>
      <c r="B547" s="10" t="s">
        <v>108664</v>
      </c>
      <c r="C547" s="11">
        <v>1</v>
      </c>
      <c r="D547" s="11">
        <v>1</v>
      </c>
      <c r="E547" s="11">
        <v>7</v>
      </c>
      <c r="F547" s="12">
        <v>1</v>
      </c>
      <c r="G547" s="7" t="s">
        <v>79</v>
      </c>
      <c r="H547" s="12">
        <v>1</v>
      </c>
      <c r="I547" s="13">
        <v>3610142987</v>
      </c>
      <c r="J547" s="13">
        <v>258348779</v>
      </c>
      <c r="K547" s="14">
        <v>1</v>
      </c>
      <c r="L547" s="14">
        <v>3</v>
      </c>
      <c r="M547" s="15"/>
      <c r="N547" s="7" t="s">
        <v>104</v>
      </c>
      <c r="O547" s="10" t="s">
        <v>109557</v>
      </c>
      <c r="P547" s="7" t="s">
        <v>107836</v>
      </c>
      <c r="Q547" s="7" t="s">
        <v>107835</v>
      </c>
      <c r="R547"/>
    </row>
    <row r="548" spans="1:18" ht="45" x14ac:dyDescent="0.2">
      <c r="A548" s="10" t="s">
        <v>106712</v>
      </c>
      <c r="B548" s="10" t="s">
        <v>108664</v>
      </c>
      <c r="C548" s="11">
        <v>1</v>
      </c>
      <c r="D548" s="11">
        <v>1</v>
      </c>
      <c r="E548" s="11">
        <v>7</v>
      </c>
      <c r="F548" s="12">
        <v>1</v>
      </c>
      <c r="G548" s="7" t="s">
        <v>79</v>
      </c>
      <c r="H548" s="12">
        <v>1</v>
      </c>
      <c r="I548" s="13">
        <v>3404449977</v>
      </c>
      <c r="J548" s="13">
        <v>243359898</v>
      </c>
      <c r="K548" s="14">
        <v>1</v>
      </c>
      <c r="L548" s="14">
        <v>3</v>
      </c>
      <c r="M548" s="15"/>
      <c r="N548" s="7" t="s">
        <v>104</v>
      </c>
      <c r="O548" s="10" t="s">
        <v>109557</v>
      </c>
      <c r="P548" s="7" t="s">
        <v>107836</v>
      </c>
      <c r="Q548" s="7" t="s">
        <v>107835</v>
      </c>
      <c r="R548"/>
    </row>
    <row r="549" spans="1:18" ht="45" x14ac:dyDescent="0.2">
      <c r="A549" s="10" t="s">
        <v>106712</v>
      </c>
      <c r="B549" s="10" t="s">
        <v>108664</v>
      </c>
      <c r="C549" s="11">
        <v>1</v>
      </c>
      <c r="D549" s="11">
        <v>1</v>
      </c>
      <c r="E549" s="11">
        <v>7</v>
      </c>
      <c r="F549" s="12">
        <v>1</v>
      </c>
      <c r="G549" s="7" t="s">
        <v>79</v>
      </c>
      <c r="H549" s="12">
        <v>1</v>
      </c>
      <c r="I549" s="13">
        <v>3300337706</v>
      </c>
      <c r="J549" s="13">
        <v>230401912</v>
      </c>
      <c r="K549" s="14">
        <v>1</v>
      </c>
      <c r="L549" s="14">
        <v>3</v>
      </c>
      <c r="M549" s="15"/>
      <c r="N549" s="7" t="s">
        <v>104</v>
      </c>
      <c r="O549" s="10" t="s">
        <v>109557</v>
      </c>
      <c r="P549" s="7" t="s">
        <v>107836</v>
      </c>
      <c r="Q549" s="7" t="s">
        <v>107835</v>
      </c>
      <c r="R549"/>
    </row>
    <row r="550" spans="1:18" ht="45" x14ac:dyDescent="0.2">
      <c r="A550" s="10" t="s">
        <v>106712</v>
      </c>
      <c r="B550" s="10" t="s">
        <v>108664</v>
      </c>
      <c r="C550" s="11">
        <v>1</v>
      </c>
      <c r="D550" s="11">
        <v>1</v>
      </c>
      <c r="E550" s="11">
        <v>7</v>
      </c>
      <c r="F550" s="12">
        <v>1</v>
      </c>
      <c r="G550" s="7" t="s">
        <v>79</v>
      </c>
      <c r="H550" s="12">
        <v>1</v>
      </c>
      <c r="I550" s="13">
        <v>3305300963</v>
      </c>
      <c r="J550" s="13">
        <v>236642550</v>
      </c>
      <c r="K550" s="14">
        <v>1</v>
      </c>
      <c r="L550" s="14">
        <v>3</v>
      </c>
      <c r="M550" s="15"/>
      <c r="N550" s="7" t="s">
        <v>104</v>
      </c>
      <c r="O550" s="10" t="s">
        <v>109557</v>
      </c>
      <c r="P550" s="7" t="s">
        <v>107836</v>
      </c>
      <c r="Q550" s="7" t="s">
        <v>107835</v>
      </c>
      <c r="R550"/>
    </row>
    <row r="551" spans="1:18" ht="45" x14ac:dyDescent="0.2">
      <c r="A551" s="10" t="s">
        <v>106712</v>
      </c>
      <c r="B551" s="10" t="s">
        <v>108664</v>
      </c>
      <c r="C551" s="11">
        <v>1</v>
      </c>
      <c r="D551" s="11">
        <v>1</v>
      </c>
      <c r="E551" s="11">
        <v>7</v>
      </c>
      <c r="F551" s="12">
        <v>1</v>
      </c>
      <c r="G551" s="7" t="s">
        <v>79</v>
      </c>
      <c r="H551" s="12">
        <v>1</v>
      </c>
      <c r="I551" s="13">
        <v>3187754334</v>
      </c>
      <c r="J551" s="13">
        <v>227281925</v>
      </c>
      <c r="K551" s="14">
        <v>1</v>
      </c>
      <c r="L551" s="14">
        <v>3</v>
      </c>
      <c r="M551" s="15"/>
      <c r="N551" s="7" t="s">
        <v>104</v>
      </c>
      <c r="O551" s="10" t="s">
        <v>109557</v>
      </c>
      <c r="P551" s="7" t="s">
        <v>107836</v>
      </c>
      <c r="Q551" s="7" t="s">
        <v>107835</v>
      </c>
      <c r="R551"/>
    </row>
    <row r="552" spans="1:18" ht="45" x14ac:dyDescent="0.2">
      <c r="A552" s="10" t="s">
        <v>106712</v>
      </c>
      <c r="B552" s="10" t="s">
        <v>108664</v>
      </c>
      <c r="C552" s="11">
        <v>1</v>
      </c>
      <c r="D552" s="11">
        <v>1</v>
      </c>
      <c r="E552" s="11">
        <v>7</v>
      </c>
      <c r="F552" s="12">
        <v>1</v>
      </c>
      <c r="G552" s="7" t="s">
        <v>79</v>
      </c>
      <c r="H552" s="12">
        <v>1</v>
      </c>
      <c r="I552" s="13">
        <v>3206767085</v>
      </c>
      <c r="J552" s="13">
        <v>228805242</v>
      </c>
      <c r="K552" s="14">
        <v>1</v>
      </c>
      <c r="L552" s="14">
        <v>3</v>
      </c>
      <c r="M552" s="15"/>
      <c r="N552" s="7" t="s">
        <v>104</v>
      </c>
      <c r="O552" s="10" t="s">
        <v>109557</v>
      </c>
      <c r="P552" s="7" t="s">
        <v>107836</v>
      </c>
      <c r="Q552" s="7" t="s">
        <v>107835</v>
      </c>
      <c r="R552"/>
    </row>
    <row r="553" spans="1:18" ht="45" x14ac:dyDescent="0.2">
      <c r="A553" s="10" t="s">
        <v>106712</v>
      </c>
      <c r="B553" s="10" t="s">
        <v>108664</v>
      </c>
      <c r="C553" s="11">
        <v>1</v>
      </c>
      <c r="D553" s="11">
        <v>1</v>
      </c>
      <c r="E553" s="11">
        <v>7</v>
      </c>
      <c r="F553" s="12">
        <v>1</v>
      </c>
      <c r="G553" s="7" t="s">
        <v>79</v>
      </c>
      <c r="H553" s="12">
        <v>1</v>
      </c>
      <c r="I553" s="13">
        <v>3397464665</v>
      </c>
      <c r="J553" s="13">
        <v>241346245</v>
      </c>
      <c r="K553" s="14">
        <v>1</v>
      </c>
      <c r="L553" s="14">
        <v>3</v>
      </c>
      <c r="M553" s="15"/>
      <c r="N553" s="7" t="s">
        <v>104</v>
      </c>
      <c r="O553" s="10" t="s">
        <v>109557</v>
      </c>
      <c r="P553" s="7" t="s">
        <v>107836</v>
      </c>
      <c r="Q553" s="7" t="s">
        <v>107835</v>
      </c>
      <c r="R553"/>
    </row>
    <row r="554" spans="1:18" ht="45" x14ac:dyDescent="0.2">
      <c r="A554" s="10" t="s">
        <v>106712</v>
      </c>
      <c r="B554" s="10" t="s">
        <v>108664</v>
      </c>
      <c r="C554" s="11">
        <v>1</v>
      </c>
      <c r="D554" s="11">
        <v>1</v>
      </c>
      <c r="E554" s="11">
        <v>7</v>
      </c>
      <c r="F554" s="12">
        <v>1</v>
      </c>
      <c r="G554" s="7" t="s">
        <v>79</v>
      </c>
      <c r="H554" s="12">
        <v>1</v>
      </c>
      <c r="I554" s="13">
        <v>3383874294</v>
      </c>
      <c r="J554" s="13">
        <v>240272194</v>
      </c>
      <c r="K554" s="14">
        <v>1</v>
      </c>
      <c r="L554" s="14">
        <v>3</v>
      </c>
      <c r="M554" s="15"/>
      <c r="N554" s="7" t="s">
        <v>104</v>
      </c>
      <c r="O554" s="10" t="s">
        <v>109557</v>
      </c>
      <c r="P554" s="7" t="s">
        <v>107836</v>
      </c>
      <c r="Q554" s="7" t="s">
        <v>107835</v>
      </c>
      <c r="R554"/>
    </row>
    <row r="555" spans="1:18" ht="45" x14ac:dyDescent="0.2">
      <c r="A555" s="10" t="s">
        <v>106712</v>
      </c>
      <c r="B555" s="10" t="s">
        <v>108664</v>
      </c>
      <c r="C555" s="11">
        <v>1</v>
      </c>
      <c r="D555" s="11">
        <v>1</v>
      </c>
      <c r="E555" s="11">
        <v>7</v>
      </c>
      <c r="F555" s="12">
        <v>1</v>
      </c>
      <c r="G555" s="7" t="s">
        <v>79</v>
      </c>
      <c r="H555" s="12">
        <v>1</v>
      </c>
      <c r="I555" s="13">
        <v>2252472173</v>
      </c>
      <c r="J555" s="13">
        <v>156932155</v>
      </c>
      <c r="K555" s="14">
        <v>1</v>
      </c>
      <c r="L555" s="14">
        <v>3</v>
      </c>
      <c r="M555" s="15"/>
      <c r="N555" s="7" t="s">
        <v>104</v>
      </c>
      <c r="O555" s="10" t="s">
        <v>109557</v>
      </c>
      <c r="P555" s="7" t="s">
        <v>107836</v>
      </c>
      <c r="Q555" s="7" t="s">
        <v>107835</v>
      </c>
      <c r="R555"/>
    </row>
    <row r="556" spans="1:18" ht="33.75" x14ac:dyDescent="0.2">
      <c r="A556" s="10" t="s">
        <v>106870</v>
      </c>
      <c r="B556" s="10" t="s">
        <v>108665</v>
      </c>
      <c r="C556" s="11">
        <v>1</v>
      </c>
      <c r="D556" s="11">
        <v>1</v>
      </c>
      <c r="E556" s="11">
        <v>8</v>
      </c>
      <c r="F556" s="12">
        <v>1</v>
      </c>
      <c r="G556" s="7" t="s">
        <v>31</v>
      </c>
      <c r="H556" s="12">
        <v>0</v>
      </c>
      <c r="I556" s="13">
        <v>1899599009</v>
      </c>
      <c r="J556" s="13">
        <v>0</v>
      </c>
      <c r="K556" s="14">
        <v>1</v>
      </c>
      <c r="L556" s="14">
        <v>3</v>
      </c>
      <c r="M556" s="15"/>
      <c r="N556" s="7" t="s">
        <v>104</v>
      </c>
      <c r="O556" s="10" t="s">
        <v>109557</v>
      </c>
      <c r="P556" s="7" t="s">
        <v>107834</v>
      </c>
      <c r="Q556" s="7" t="s">
        <v>107835</v>
      </c>
      <c r="R556"/>
    </row>
    <row r="557" spans="1:18" ht="33.75" x14ac:dyDescent="0.2">
      <c r="A557" s="10" t="s">
        <v>106712</v>
      </c>
      <c r="B557" s="10" t="s">
        <v>108666</v>
      </c>
      <c r="C557" s="11">
        <v>1</v>
      </c>
      <c r="D557" s="11">
        <v>1</v>
      </c>
      <c r="E557" s="11">
        <v>6</v>
      </c>
      <c r="F557" s="12">
        <v>1</v>
      </c>
      <c r="G557" s="7" t="s">
        <v>79</v>
      </c>
      <c r="H557" s="12">
        <v>1</v>
      </c>
      <c r="I557" s="13">
        <v>801280865</v>
      </c>
      <c r="J557" s="13">
        <v>801280865</v>
      </c>
      <c r="K557" s="14">
        <v>0</v>
      </c>
      <c r="L557" s="14">
        <v>0</v>
      </c>
      <c r="M557" s="15"/>
      <c r="N557" s="7" t="s">
        <v>104</v>
      </c>
      <c r="O557" s="10" t="s">
        <v>109557</v>
      </c>
      <c r="P557" s="7" t="s">
        <v>107834</v>
      </c>
      <c r="Q557" s="7" t="s">
        <v>107835</v>
      </c>
      <c r="R557"/>
    </row>
    <row r="558" spans="1:18" ht="67.5" x14ac:dyDescent="0.2">
      <c r="A558" s="10" t="s">
        <v>106712</v>
      </c>
      <c r="B558" s="10" t="s">
        <v>108667</v>
      </c>
      <c r="C558" s="11">
        <v>1</v>
      </c>
      <c r="D558" s="11">
        <v>1</v>
      </c>
      <c r="E558" s="11">
        <v>6</v>
      </c>
      <c r="F558" s="12">
        <v>1</v>
      </c>
      <c r="G558" s="7" t="s">
        <v>79</v>
      </c>
      <c r="H558" s="12">
        <v>1</v>
      </c>
      <c r="I558" s="13">
        <v>551752401</v>
      </c>
      <c r="J558" s="13">
        <v>551752401</v>
      </c>
      <c r="K558" s="14">
        <v>0</v>
      </c>
      <c r="L558" s="14">
        <v>0</v>
      </c>
      <c r="M558" s="15"/>
      <c r="N558" s="7" t="s">
        <v>104</v>
      </c>
      <c r="O558" s="10" t="s">
        <v>109557</v>
      </c>
      <c r="P558" s="7" t="s">
        <v>107834</v>
      </c>
      <c r="Q558" s="7" t="s">
        <v>107835</v>
      </c>
      <c r="R558"/>
    </row>
    <row r="559" spans="1:18" ht="90" x14ac:dyDescent="0.2">
      <c r="A559" s="10" t="s">
        <v>101532</v>
      </c>
      <c r="B559" s="10" t="s">
        <v>109402</v>
      </c>
      <c r="C559" s="11">
        <v>1</v>
      </c>
      <c r="D559" s="11">
        <v>1</v>
      </c>
      <c r="E559" s="11">
        <v>22</v>
      </c>
      <c r="F559" s="12">
        <v>1</v>
      </c>
      <c r="G559" s="7" t="s">
        <v>79</v>
      </c>
      <c r="H559" s="12">
        <v>0</v>
      </c>
      <c r="I559" s="13">
        <f>39952630768-I560</f>
        <v>35957367691</v>
      </c>
      <c r="J559" s="13">
        <f>39952630768-J560</f>
        <v>35957367691</v>
      </c>
      <c r="K559" s="14">
        <v>0</v>
      </c>
      <c r="L559" s="14">
        <v>0</v>
      </c>
      <c r="M559" s="15"/>
      <c r="N559" s="7" t="s">
        <v>104</v>
      </c>
      <c r="O559" s="10" t="s">
        <v>109558</v>
      </c>
      <c r="P559" s="7" t="s">
        <v>108049</v>
      </c>
      <c r="Q559" s="7" t="s">
        <v>108050</v>
      </c>
      <c r="R559"/>
    </row>
    <row r="560" spans="1:18" ht="90" x14ac:dyDescent="0.2">
      <c r="A560" s="10" t="s">
        <v>101532</v>
      </c>
      <c r="B560" s="10" t="s">
        <v>109403</v>
      </c>
      <c r="C560" s="11">
        <v>1</v>
      </c>
      <c r="D560" s="11">
        <v>1</v>
      </c>
      <c r="E560" s="11">
        <v>24</v>
      </c>
      <c r="F560" s="12">
        <v>1</v>
      </c>
      <c r="G560" s="7" t="s">
        <v>79</v>
      </c>
      <c r="H560" s="12">
        <v>0</v>
      </c>
      <c r="I560" s="13">
        <v>3995263077</v>
      </c>
      <c r="J560" s="13">
        <v>3995263077</v>
      </c>
      <c r="K560" s="14">
        <v>0</v>
      </c>
      <c r="L560" s="14">
        <v>0</v>
      </c>
      <c r="M560" s="15"/>
      <c r="N560" s="7" t="s">
        <v>104</v>
      </c>
      <c r="O560" s="10" t="s">
        <v>109558</v>
      </c>
      <c r="P560" s="7" t="s">
        <v>108051</v>
      </c>
      <c r="Q560" s="7" t="s">
        <v>108050</v>
      </c>
      <c r="R560"/>
    </row>
    <row r="561" spans="1:18" ht="33.75" x14ac:dyDescent="0.2">
      <c r="A561" s="10" t="s">
        <v>101532</v>
      </c>
      <c r="B561" s="10" t="s">
        <v>107806</v>
      </c>
      <c r="C561" s="11">
        <v>1</v>
      </c>
      <c r="D561" s="11">
        <v>1</v>
      </c>
      <c r="E561" s="11">
        <v>7</v>
      </c>
      <c r="F561" s="12">
        <v>1</v>
      </c>
      <c r="G561" s="7" t="s">
        <v>17</v>
      </c>
      <c r="H561" s="12">
        <v>0</v>
      </c>
      <c r="I561" s="13">
        <v>5298008866</v>
      </c>
      <c r="J561" s="13">
        <v>5298008866</v>
      </c>
      <c r="K561" s="14">
        <v>0</v>
      </c>
      <c r="L561" s="14">
        <v>0</v>
      </c>
      <c r="M561" s="15"/>
      <c r="N561" s="7" t="s">
        <v>104</v>
      </c>
      <c r="O561" s="10" t="s">
        <v>109558</v>
      </c>
      <c r="P561" s="7" t="s">
        <v>108051</v>
      </c>
      <c r="Q561" s="7" t="s">
        <v>108050</v>
      </c>
      <c r="R561"/>
    </row>
    <row r="562" spans="1:18" ht="45" x14ac:dyDescent="0.2">
      <c r="A562" s="10" t="s">
        <v>104011</v>
      </c>
      <c r="B562" s="10" t="s">
        <v>107822</v>
      </c>
      <c r="C562" s="11">
        <v>1</v>
      </c>
      <c r="D562" s="11">
        <v>1</v>
      </c>
      <c r="E562" s="11">
        <v>8</v>
      </c>
      <c r="F562" s="12">
        <v>1</v>
      </c>
      <c r="G562" s="7" t="s">
        <v>31</v>
      </c>
      <c r="H562" s="12">
        <v>0</v>
      </c>
      <c r="I562" s="13">
        <v>743071007</v>
      </c>
      <c r="J562" s="13">
        <v>743071007</v>
      </c>
      <c r="K562" s="14">
        <v>0</v>
      </c>
      <c r="L562" s="14">
        <v>0</v>
      </c>
      <c r="M562" s="15"/>
      <c r="N562" s="7" t="s">
        <v>104</v>
      </c>
      <c r="O562" s="10" t="s">
        <v>109558</v>
      </c>
      <c r="P562" s="7" t="s">
        <v>108051</v>
      </c>
      <c r="Q562" s="7" t="s">
        <v>108050</v>
      </c>
      <c r="R562"/>
    </row>
    <row r="563" spans="1:18" ht="33.75" x14ac:dyDescent="0.2">
      <c r="A563" s="10" t="s">
        <v>101532</v>
      </c>
      <c r="B563" s="10" t="s">
        <v>107807</v>
      </c>
      <c r="C563" s="11">
        <v>1</v>
      </c>
      <c r="D563" s="11">
        <v>1</v>
      </c>
      <c r="E563" s="11">
        <v>7</v>
      </c>
      <c r="F563" s="12">
        <v>1</v>
      </c>
      <c r="G563" s="7" t="s">
        <v>17</v>
      </c>
      <c r="H563" s="12">
        <v>0</v>
      </c>
      <c r="I563" s="13">
        <v>5619296375</v>
      </c>
      <c r="J563" s="13">
        <v>5321334795</v>
      </c>
      <c r="K563" s="14">
        <v>0</v>
      </c>
      <c r="L563" s="14">
        <v>0</v>
      </c>
      <c r="M563" s="15"/>
      <c r="N563" s="7" t="s">
        <v>104</v>
      </c>
      <c r="O563" s="10" t="s">
        <v>109558</v>
      </c>
      <c r="P563" s="7" t="s">
        <v>108051</v>
      </c>
      <c r="Q563" s="7" t="s">
        <v>108050</v>
      </c>
      <c r="R563"/>
    </row>
    <row r="564" spans="1:18" ht="45" x14ac:dyDescent="0.2">
      <c r="A564" s="10" t="s">
        <v>104011</v>
      </c>
      <c r="B564" s="10" t="s">
        <v>107823</v>
      </c>
      <c r="C564" s="11">
        <v>1</v>
      </c>
      <c r="D564" s="11">
        <v>1</v>
      </c>
      <c r="E564" s="11">
        <v>8</v>
      </c>
      <c r="F564" s="12">
        <v>1</v>
      </c>
      <c r="G564" s="7" t="s">
        <v>31</v>
      </c>
      <c r="H564" s="12">
        <v>0</v>
      </c>
      <c r="I564" s="13">
        <v>795675640</v>
      </c>
      <c r="J564" s="13">
        <v>752605954</v>
      </c>
      <c r="K564" s="14">
        <v>0</v>
      </c>
      <c r="L564" s="14">
        <v>0</v>
      </c>
      <c r="M564" s="15"/>
      <c r="N564" s="7" t="s">
        <v>104</v>
      </c>
      <c r="O564" s="10" t="s">
        <v>109558</v>
      </c>
      <c r="P564" s="7" t="s">
        <v>108051</v>
      </c>
      <c r="Q564" s="7" t="s">
        <v>108050</v>
      </c>
      <c r="R564"/>
    </row>
    <row r="565" spans="1:18" ht="33.75" x14ac:dyDescent="0.2">
      <c r="A565" s="10" t="s">
        <v>101532</v>
      </c>
      <c r="B565" s="10" t="s">
        <v>108668</v>
      </c>
      <c r="C565" s="11">
        <v>1</v>
      </c>
      <c r="D565" s="11">
        <v>1</v>
      </c>
      <c r="E565" s="11">
        <v>7</v>
      </c>
      <c r="F565" s="12">
        <v>1</v>
      </c>
      <c r="G565" s="7" t="s">
        <v>17</v>
      </c>
      <c r="H565" s="12">
        <v>0</v>
      </c>
      <c r="I565" s="13">
        <v>5770933963</v>
      </c>
      <c r="J565" s="13">
        <v>5459166391</v>
      </c>
      <c r="K565" s="14">
        <v>0</v>
      </c>
      <c r="L565" s="14">
        <v>0</v>
      </c>
      <c r="M565" s="15"/>
      <c r="N565" s="7" t="s">
        <v>104</v>
      </c>
      <c r="O565" s="10" t="s">
        <v>109558</v>
      </c>
      <c r="P565" s="7" t="s">
        <v>108051</v>
      </c>
      <c r="Q565" s="7" t="s">
        <v>108050</v>
      </c>
      <c r="R565"/>
    </row>
    <row r="566" spans="1:18" ht="45" x14ac:dyDescent="0.2">
      <c r="A566" s="10" t="s">
        <v>104011</v>
      </c>
      <c r="B566" s="10" t="s">
        <v>107824</v>
      </c>
      <c r="C566" s="11">
        <v>1</v>
      </c>
      <c r="D566" s="11">
        <v>1</v>
      </c>
      <c r="E566" s="11">
        <v>8</v>
      </c>
      <c r="F566" s="12">
        <v>1</v>
      </c>
      <c r="G566" s="7" t="s">
        <v>31</v>
      </c>
      <c r="H566" s="12">
        <v>0</v>
      </c>
      <c r="I566" s="13">
        <v>797700825</v>
      </c>
      <c r="J566" s="13">
        <v>797700825</v>
      </c>
      <c r="K566" s="14">
        <v>0</v>
      </c>
      <c r="L566" s="14">
        <v>0</v>
      </c>
      <c r="M566" s="15"/>
      <c r="N566" s="7" t="s">
        <v>104</v>
      </c>
      <c r="O566" s="10" t="s">
        <v>109558</v>
      </c>
      <c r="P566" s="7" t="s">
        <v>108051</v>
      </c>
      <c r="Q566" s="7" t="s">
        <v>108050</v>
      </c>
      <c r="R566"/>
    </row>
    <row r="567" spans="1:18" ht="33.75" x14ac:dyDescent="0.2">
      <c r="A567" s="10" t="s">
        <v>101532</v>
      </c>
      <c r="B567" s="10" t="s">
        <v>107809</v>
      </c>
      <c r="C567" s="11">
        <v>1</v>
      </c>
      <c r="D567" s="11">
        <v>1</v>
      </c>
      <c r="E567" s="11">
        <v>7</v>
      </c>
      <c r="F567" s="12">
        <v>1</v>
      </c>
      <c r="G567" s="7" t="s">
        <v>17</v>
      </c>
      <c r="H567" s="12">
        <v>0</v>
      </c>
      <c r="I567" s="13">
        <v>4687748877</v>
      </c>
      <c r="J567" s="13">
        <v>4436506576</v>
      </c>
      <c r="K567" s="14">
        <v>0</v>
      </c>
      <c r="L567" s="14">
        <v>0</v>
      </c>
      <c r="M567" s="15"/>
      <c r="N567" s="7" t="s">
        <v>104</v>
      </c>
      <c r="O567" s="10" t="s">
        <v>109558</v>
      </c>
      <c r="P567" s="7" t="s">
        <v>108051</v>
      </c>
      <c r="Q567" s="7" t="s">
        <v>108050</v>
      </c>
      <c r="R567"/>
    </row>
    <row r="568" spans="1:18" ht="45" x14ac:dyDescent="0.2">
      <c r="A568" s="10" t="s">
        <v>104011</v>
      </c>
      <c r="B568" s="10" t="s">
        <v>107825</v>
      </c>
      <c r="C568" s="11">
        <v>1</v>
      </c>
      <c r="D568" s="11">
        <v>1</v>
      </c>
      <c r="E568" s="11">
        <v>8</v>
      </c>
      <c r="F568" s="12">
        <v>1</v>
      </c>
      <c r="G568" s="7" t="s">
        <v>31</v>
      </c>
      <c r="H568" s="12">
        <v>0</v>
      </c>
      <c r="I568" s="13">
        <v>797377950</v>
      </c>
      <c r="J568" s="13">
        <v>742362422</v>
      </c>
      <c r="K568" s="14">
        <v>0</v>
      </c>
      <c r="L568" s="14">
        <v>0</v>
      </c>
      <c r="M568" s="15"/>
      <c r="N568" s="7" t="s">
        <v>104</v>
      </c>
      <c r="O568" s="10" t="s">
        <v>109558</v>
      </c>
      <c r="P568" s="7" t="s">
        <v>108051</v>
      </c>
      <c r="Q568" s="7" t="s">
        <v>108050</v>
      </c>
      <c r="R568"/>
    </row>
    <row r="569" spans="1:18" ht="45" x14ac:dyDescent="0.2">
      <c r="A569" s="10" t="s">
        <v>101532</v>
      </c>
      <c r="B569" s="10" t="s">
        <v>107810</v>
      </c>
      <c r="C569" s="11">
        <v>1</v>
      </c>
      <c r="D569" s="11">
        <v>1</v>
      </c>
      <c r="E569" s="11">
        <v>7</v>
      </c>
      <c r="F569" s="12">
        <v>1</v>
      </c>
      <c r="G569" s="7" t="s">
        <v>17</v>
      </c>
      <c r="H569" s="12">
        <v>0</v>
      </c>
      <c r="I569" s="13">
        <v>5016364832</v>
      </c>
      <c r="J569" s="13">
        <v>4744292572</v>
      </c>
      <c r="K569" s="14">
        <v>0</v>
      </c>
      <c r="L569" s="14">
        <v>0</v>
      </c>
      <c r="M569" s="15"/>
      <c r="N569" s="7" t="s">
        <v>104</v>
      </c>
      <c r="O569" s="10" t="s">
        <v>109558</v>
      </c>
      <c r="P569" s="7" t="s">
        <v>108051</v>
      </c>
      <c r="Q569" s="7" t="s">
        <v>108050</v>
      </c>
      <c r="R569"/>
    </row>
    <row r="570" spans="1:18" ht="56.25" x14ac:dyDescent="0.2">
      <c r="A570" s="10" t="s">
        <v>104011</v>
      </c>
      <c r="B570" s="10" t="s">
        <v>108669</v>
      </c>
      <c r="C570" s="11">
        <v>1</v>
      </c>
      <c r="D570" s="11">
        <v>1</v>
      </c>
      <c r="E570" s="11">
        <v>8</v>
      </c>
      <c r="F570" s="12">
        <v>1</v>
      </c>
      <c r="G570" s="7" t="s">
        <v>31</v>
      </c>
      <c r="H570" s="12">
        <v>0</v>
      </c>
      <c r="I570" s="13">
        <v>804939522</v>
      </c>
      <c r="J570" s="13">
        <v>804939522</v>
      </c>
      <c r="K570" s="14">
        <v>0</v>
      </c>
      <c r="L570" s="14">
        <v>0</v>
      </c>
      <c r="M570" s="15"/>
      <c r="N570" s="7" t="s">
        <v>104</v>
      </c>
      <c r="O570" s="10" t="s">
        <v>109558</v>
      </c>
      <c r="P570" s="7" t="s">
        <v>108051</v>
      </c>
      <c r="Q570" s="7" t="s">
        <v>108050</v>
      </c>
      <c r="R570"/>
    </row>
    <row r="571" spans="1:18" ht="56.25" x14ac:dyDescent="0.2">
      <c r="A571" s="10" t="s">
        <v>101532</v>
      </c>
      <c r="B571" s="10" t="s">
        <v>108670</v>
      </c>
      <c r="C571" s="11">
        <v>1</v>
      </c>
      <c r="D571" s="11">
        <v>1</v>
      </c>
      <c r="E571" s="11">
        <v>11</v>
      </c>
      <c r="F571" s="12">
        <v>1</v>
      </c>
      <c r="G571" s="7" t="s">
        <v>79</v>
      </c>
      <c r="H571" s="12">
        <v>0</v>
      </c>
      <c r="I571" s="13">
        <v>746386982</v>
      </c>
      <c r="J571" s="13">
        <v>746386982</v>
      </c>
      <c r="K571" s="14">
        <v>0</v>
      </c>
      <c r="L571" s="14">
        <v>0</v>
      </c>
      <c r="M571" s="15"/>
      <c r="N571" s="7" t="s">
        <v>104</v>
      </c>
      <c r="O571" s="10" t="s">
        <v>109558</v>
      </c>
      <c r="P571" s="7" t="s">
        <v>108051</v>
      </c>
      <c r="Q571" s="7" t="s">
        <v>108050</v>
      </c>
      <c r="R571"/>
    </row>
    <row r="572" spans="1:18" ht="45" x14ac:dyDescent="0.2">
      <c r="A572" s="10" t="s">
        <v>101532</v>
      </c>
      <c r="B572" s="10" t="s">
        <v>108671</v>
      </c>
      <c r="C572" s="11">
        <v>1</v>
      </c>
      <c r="D572" s="11">
        <v>1</v>
      </c>
      <c r="E572" s="11">
        <v>7</v>
      </c>
      <c r="F572" s="12">
        <v>1</v>
      </c>
      <c r="G572" s="7" t="s">
        <v>17</v>
      </c>
      <c r="H572" s="12">
        <v>0</v>
      </c>
      <c r="I572" s="13">
        <v>5365111637</v>
      </c>
      <c r="J572" s="13">
        <v>5082441357</v>
      </c>
      <c r="K572" s="14">
        <v>0</v>
      </c>
      <c r="L572" s="14">
        <v>0</v>
      </c>
      <c r="M572" s="15"/>
      <c r="N572" s="7" t="s">
        <v>104</v>
      </c>
      <c r="O572" s="10" t="s">
        <v>109558</v>
      </c>
      <c r="P572" s="7" t="s">
        <v>108051</v>
      </c>
      <c r="Q572" s="7" t="s">
        <v>108050</v>
      </c>
      <c r="R572"/>
    </row>
    <row r="573" spans="1:18" ht="67.5" x14ac:dyDescent="0.2">
      <c r="A573" s="10" t="s">
        <v>104011</v>
      </c>
      <c r="B573" s="10" t="s">
        <v>108672</v>
      </c>
      <c r="C573" s="11">
        <v>1</v>
      </c>
      <c r="D573" s="11">
        <v>1</v>
      </c>
      <c r="E573" s="11">
        <v>8</v>
      </c>
      <c r="F573" s="12">
        <v>1</v>
      </c>
      <c r="G573" s="7" t="s">
        <v>31</v>
      </c>
      <c r="H573" s="12">
        <v>0</v>
      </c>
      <c r="I573" s="13">
        <v>667887548</v>
      </c>
      <c r="J573" s="13">
        <v>634460114</v>
      </c>
      <c r="K573" s="14">
        <v>0</v>
      </c>
      <c r="L573" s="14">
        <v>0</v>
      </c>
      <c r="M573" s="15"/>
      <c r="N573" s="7" t="s">
        <v>104</v>
      </c>
      <c r="O573" s="10" t="s">
        <v>109558</v>
      </c>
      <c r="P573" s="7" t="s">
        <v>108051</v>
      </c>
      <c r="Q573" s="7" t="s">
        <v>108050</v>
      </c>
      <c r="R573"/>
    </row>
    <row r="574" spans="1:18" ht="33.75" x14ac:dyDescent="0.2">
      <c r="A574" s="10" t="s">
        <v>101532</v>
      </c>
      <c r="B574" s="10" t="s">
        <v>107808</v>
      </c>
      <c r="C574" s="11">
        <v>1</v>
      </c>
      <c r="D574" s="11">
        <v>1</v>
      </c>
      <c r="E574" s="11">
        <v>11</v>
      </c>
      <c r="F574" s="12">
        <v>1</v>
      </c>
      <c r="G574" s="7" t="s">
        <v>79</v>
      </c>
      <c r="H574" s="12">
        <v>0</v>
      </c>
      <c r="I574" s="13">
        <f>6177469015-I572-I573</f>
        <v>144469830</v>
      </c>
      <c r="J574" s="13">
        <f>6177469015-J572-J573</f>
        <v>460567544</v>
      </c>
      <c r="K574" s="14">
        <v>0</v>
      </c>
      <c r="L574" s="14">
        <v>0</v>
      </c>
      <c r="M574" s="15"/>
      <c r="N574" s="7" t="s">
        <v>104</v>
      </c>
      <c r="O574" s="10" t="s">
        <v>109558</v>
      </c>
      <c r="P574" s="7" t="s">
        <v>108051</v>
      </c>
      <c r="Q574" s="7" t="s">
        <v>108050</v>
      </c>
      <c r="R574"/>
    </row>
    <row r="575" spans="1:18" ht="45" x14ac:dyDescent="0.2">
      <c r="A575" s="10" t="s">
        <v>104011</v>
      </c>
      <c r="B575" s="10" t="s">
        <v>107975</v>
      </c>
      <c r="C575" s="11">
        <v>1</v>
      </c>
      <c r="D575" s="11">
        <v>1</v>
      </c>
      <c r="E575" s="11">
        <v>3</v>
      </c>
      <c r="F575" s="12">
        <v>1</v>
      </c>
      <c r="G575" s="7" t="s">
        <v>31</v>
      </c>
      <c r="H575" s="12">
        <v>0</v>
      </c>
      <c r="I575" s="13">
        <v>427521483</v>
      </c>
      <c r="J575" s="13">
        <v>377400000</v>
      </c>
      <c r="K575" s="14">
        <v>0</v>
      </c>
      <c r="L575" s="14">
        <v>0</v>
      </c>
      <c r="M575" s="15"/>
      <c r="N575" s="7" t="s">
        <v>104</v>
      </c>
      <c r="O575" s="10" t="s">
        <v>109558</v>
      </c>
      <c r="P575" s="7" t="s">
        <v>108051</v>
      </c>
      <c r="Q575" s="7" t="s">
        <v>108050</v>
      </c>
      <c r="R575"/>
    </row>
    <row r="576" spans="1:18" ht="56.25" x14ac:dyDescent="0.2">
      <c r="A576" s="10" t="s">
        <v>104011</v>
      </c>
      <c r="B576" s="10" t="s">
        <v>107976</v>
      </c>
      <c r="C576" s="11">
        <v>1</v>
      </c>
      <c r="D576" s="11">
        <v>1</v>
      </c>
      <c r="E576" s="11">
        <v>3</v>
      </c>
      <c r="F576" s="12">
        <v>1</v>
      </c>
      <c r="G576" s="7" t="s">
        <v>58</v>
      </c>
      <c r="H576" s="12">
        <v>0</v>
      </c>
      <c r="I576" s="13">
        <v>47600000</v>
      </c>
      <c r="J576" s="13">
        <v>47600000</v>
      </c>
      <c r="K576" s="14">
        <v>0</v>
      </c>
      <c r="L576" s="14">
        <v>0</v>
      </c>
      <c r="M576" s="15"/>
      <c r="N576" s="7" t="s">
        <v>104</v>
      </c>
      <c r="O576" s="10" t="s">
        <v>109558</v>
      </c>
      <c r="P576" s="7" t="s">
        <v>108051</v>
      </c>
      <c r="Q576" s="7" t="s">
        <v>108050</v>
      </c>
      <c r="R576"/>
    </row>
    <row r="577" spans="1:18" ht="33.75" x14ac:dyDescent="0.2">
      <c r="A577" s="10" t="s">
        <v>22353</v>
      </c>
      <c r="B577" s="10" t="s">
        <v>107811</v>
      </c>
      <c r="C577" s="11">
        <v>1</v>
      </c>
      <c r="D577" s="11">
        <v>1</v>
      </c>
      <c r="E577" s="11">
        <v>11</v>
      </c>
      <c r="F577" s="12">
        <v>1</v>
      </c>
      <c r="G577" s="7" t="s">
        <v>120</v>
      </c>
      <c r="H577" s="12">
        <v>0</v>
      </c>
      <c r="I577" s="13">
        <v>4600000000</v>
      </c>
      <c r="J577" s="13">
        <v>4600000000</v>
      </c>
      <c r="K577" s="14">
        <v>0</v>
      </c>
      <c r="L577" s="14">
        <v>0</v>
      </c>
      <c r="M577" s="15"/>
      <c r="N577" s="7" t="s">
        <v>104</v>
      </c>
      <c r="O577" s="10" t="s">
        <v>109558</v>
      </c>
      <c r="P577" s="7" t="s">
        <v>108051</v>
      </c>
      <c r="Q577" s="7" t="s">
        <v>108050</v>
      </c>
      <c r="R577"/>
    </row>
    <row r="578" spans="1:18" ht="78.75" x14ac:dyDescent="0.2">
      <c r="A578" s="10" t="s">
        <v>107496</v>
      </c>
      <c r="B578" s="10" t="s">
        <v>109404</v>
      </c>
      <c r="C578" s="11">
        <v>1</v>
      </c>
      <c r="D578" s="11">
        <v>1</v>
      </c>
      <c r="E578" s="11">
        <v>12</v>
      </c>
      <c r="F578" s="12">
        <v>1</v>
      </c>
      <c r="G578" s="7" t="s">
        <v>79</v>
      </c>
      <c r="H578" s="12">
        <v>3</v>
      </c>
      <c r="I578" s="13">
        <v>97500000000</v>
      </c>
      <c r="J578" s="13">
        <v>97500000000</v>
      </c>
      <c r="K578" s="14">
        <v>0</v>
      </c>
      <c r="L578" s="14">
        <v>0</v>
      </c>
      <c r="M578" s="15"/>
      <c r="N578" s="7" t="s">
        <v>104</v>
      </c>
      <c r="O578" s="10" t="s">
        <v>109558</v>
      </c>
      <c r="P578" s="7" t="s">
        <v>108051</v>
      </c>
      <c r="Q578" s="7" t="s">
        <v>108050</v>
      </c>
      <c r="R578"/>
    </row>
    <row r="579" spans="1:18" ht="78.75" x14ac:dyDescent="0.2">
      <c r="A579" s="10" t="s">
        <v>107496</v>
      </c>
      <c r="B579" s="10" t="s">
        <v>108673</v>
      </c>
      <c r="C579" s="11">
        <v>1</v>
      </c>
      <c r="D579" s="11">
        <v>1</v>
      </c>
      <c r="E579" s="11">
        <v>12</v>
      </c>
      <c r="F579" s="12">
        <v>1</v>
      </c>
      <c r="G579" s="7" t="s">
        <v>79</v>
      </c>
      <c r="H579" s="12">
        <v>0</v>
      </c>
      <c r="I579" s="13">
        <v>22319442051</v>
      </c>
      <c r="J579" s="13">
        <v>22319442051</v>
      </c>
      <c r="K579" s="14">
        <v>0</v>
      </c>
      <c r="L579" s="14">
        <v>0</v>
      </c>
      <c r="M579" s="15"/>
      <c r="N579" s="7" t="s">
        <v>104</v>
      </c>
      <c r="O579" s="10" t="s">
        <v>109558</v>
      </c>
      <c r="P579" s="7" t="s">
        <v>108051</v>
      </c>
      <c r="Q579" s="7" t="s">
        <v>108050</v>
      </c>
      <c r="R579"/>
    </row>
    <row r="580" spans="1:18" ht="33.75" x14ac:dyDescent="0.2">
      <c r="A580" s="10" t="s">
        <v>101542</v>
      </c>
      <c r="B580" s="10" t="s">
        <v>107812</v>
      </c>
      <c r="C580" s="11">
        <v>1</v>
      </c>
      <c r="D580" s="11">
        <v>1</v>
      </c>
      <c r="E580" s="11">
        <v>14</v>
      </c>
      <c r="F580" s="12">
        <v>1</v>
      </c>
      <c r="G580" s="7" t="s">
        <v>79</v>
      </c>
      <c r="H580" s="12">
        <v>3</v>
      </c>
      <c r="I580" s="13">
        <v>3000000000</v>
      </c>
      <c r="J580" s="13">
        <v>3000000000</v>
      </c>
      <c r="K580" s="14">
        <v>0</v>
      </c>
      <c r="L580" s="14">
        <v>0</v>
      </c>
      <c r="M580" s="15"/>
      <c r="N580" s="7" t="s">
        <v>104</v>
      </c>
      <c r="O580" s="10" t="s">
        <v>109558</v>
      </c>
      <c r="P580" s="7" t="s">
        <v>108051</v>
      </c>
      <c r="Q580" s="7" t="s">
        <v>108050</v>
      </c>
      <c r="R580"/>
    </row>
    <row r="581" spans="1:18" ht="45" x14ac:dyDescent="0.2">
      <c r="A581" s="10" t="s">
        <v>101542</v>
      </c>
      <c r="B581" s="10" t="s">
        <v>107977</v>
      </c>
      <c r="C581" s="11">
        <v>1</v>
      </c>
      <c r="D581" s="11">
        <v>1</v>
      </c>
      <c r="E581" s="11">
        <v>13</v>
      </c>
      <c r="F581" s="12">
        <v>1</v>
      </c>
      <c r="G581" s="7" t="s">
        <v>79</v>
      </c>
      <c r="H581" s="12">
        <v>3</v>
      </c>
      <c r="I581" s="13">
        <v>2074971000</v>
      </c>
      <c r="J581" s="13">
        <v>2074971000</v>
      </c>
      <c r="K581" s="14">
        <v>0</v>
      </c>
      <c r="L581" s="14">
        <v>0</v>
      </c>
      <c r="M581" s="15"/>
      <c r="N581" s="7" t="s">
        <v>104</v>
      </c>
      <c r="O581" s="10" t="s">
        <v>109558</v>
      </c>
      <c r="P581" s="7" t="s">
        <v>108051</v>
      </c>
      <c r="Q581" s="7" t="s">
        <v>108050</v>
      </c>
      <c r="R581"/>
    </row>
    <row r="582" spans="1:18" ht="33.75" x14ac:dyDescent="0.2">
      <c r="A582" s="10" t="s">
        <v>101542</v>
      </c>
      <c r="B582" s="10" t="s">
        <v>107813</v>
      </c>
      <c r="C582" s="11">
        <v>1</v>
      </c>
      <c r="D582" s="11">
        <v>1</v>
      </c>
      <c r="E582" s="11">
        <v>16</v>
      </c>
      <c r="F582" s="12">
        <v>1</v>
      </c>
      <c r="G582" s="7" t="s">
        <v>79</v>
      </c>
      <c r="H582" s="12">
        <v>3</v>
      </c>
      <c r="I582" s="13">
        <v>1200000000</v>
      </c>
      <c r="J582" s="13">
        <v>1200000000</v>
      </c>
      <c r="K582" s="14">
        <v>0</v>
      </c>
      <c r="L582" s="14">
        <v>0</v>
      </c>
      <c r="M582" s="15"/>
      <c r="N582" s="7" t="s">
        <v>104</v>
      </c>
      <c r="O582" s="10" t="s">
        <v>109558</v>
      </c>
      <c r="P582" s="7" t="s">
        <v>108051</v>
      </c>
      <c r="Q582" s="7" t="s">
        <v>108050</v>
      </c>
      <c r="R582"/>
    </row>
    <row r="583" spans="1:18" ht="33.75" x14ac:dyDescent="0.2">
      <c r="A583" s="10" t="s">
        <v>101542</v>
      </c>
      <c r="B583" s="10" t="s">
        <v>107814</v>
      </c>
      <c r="C583" s="11">
        <v>1</v>
      </c>
      <c r="D583" s="11">
        <v>1</v>
      </c>
      <c r="E583" s="11">
        <v>13</v>
      </c>
      <c r="F583" s="12">
        <v>1</v>
      </c>
      <c r="G583" s="7" t="s">
        <v>79</v>
      </c>
      <c r="H583" s="12">
        <v>3</v>
      </c>
      <c r="I583" s="13">
        <v>709947096</v>
      </c>
      <c r="J583" s="13">
        <v>709947096</v>
      </c>
      <c r="K583" s="14">
        <v>0</v>
      </c>
      <c r="L583" s="14">
        <v>0</v>
      </c>
      <c r="M583" s="15"/>
      <c r="N583" s="7" t="s">
        <v>104</v>
      </c>
      <c r="O583" s="10" t="s">
        <v>109558</v>
      </c>
      <c r="P583" s="7" t="s">
        <v>108051</v>
      </c>
      <c r="Q583" s="7" t="s">
        <v>108050</v>
      </c>
      <c r="R583"/>
    </row>
    <row r="584" spans="1:18" ht="33.75" x14ac:dyDescent="0.2">
      <c r="A584" s="10" t="s">
        <v>101542</v>
      </c>
      <c r="B584" s="10" t="s">
        <v>107815</v>
      </c>
      <c r="C584" s="11">
        <v>1</v>
      </c>
      <c r="D584" s="11">
        <v>1</v>
      </c>
      <c r="E584" s="11">
        <v>14</v>
      </c>
      <c r="F584" s="12">
        <v>1</v>
      </c>
      <c r="G584" s="7" t="s">
        <v>79</v>
      </c>
      <c r="H584" s="12">
        <v>3</v>
      </c>
      <c r="I584" s="13">
        <v>3332190062</v>
      </c>
      <c r="J584" s="13">
        <v>3332190062</v>
      </c>
      <c r="K584" s="14">
        <v>0</v>
      </c>
      <c r="L584" s="14">
        <v>0</v>
      </c>
      <c r="M584" s="15"/>
      <c r="N584" s="7" t="s">
        <v>104</v>
      </c>
      <c r="O584" s="10" t="s">
        <v>109558</v>
      </c>
      <c r="P584" s="7" t="s">
        <v>108051</v>
      </c>
      <c r="Q584" s="7" t="s">
        <v>108050</v>
      </c>
      <c r="R584"/>
    </row>
    <row r="585" spans="1:18" ht="33.75" x14ac:dyDescent="0.2">
      <c r="A585" s="10" t="s">
        <v>101542</v>
      </c>
      <c r="B585" s="10" t="s">
        <v>107816</v>
      </c>
      <c r="C585" s="11">
        <v>1</v>
      </c>
      <c r="D585" s="11">
        <v>1</v>
      </c>
      <c r="E585" s="11">
        <v>14</v>
      </c>
      <c r="F585" s="12">
        <v>1</v>
      </c>
      <c r="G585" s="7" t="s">
        <v>79</v>
      </c>
      <c r="H585" s="12">
        <v>3</v>
      </c>
      <c r="I585" s="13">
        <v>314460928</v>
      </c>
      <c r="J585" s="13">
        <v>314460928</v>
      </c>
      <c r="K585" s="14">
        <v>0</v>
      </c>
      <c r="L585" s="14">
        <v>0</v>
      </c>
      <c r="M585" s="15"/>
      <c r="N585" s="7" t="s">
        <v>104</v>
      </c>
      <c r="O585" s="10" t="s">
        <v>109558</v>
      </c>
      <c r="P585" s="7" t="s">
        <v>108051</v>
      </c>
      <c r="Q585" s="7" t="s">
        <v>108050</v>
      </c>
      <c r="R585"/>
    </row>
    <row r="586" spans="1:18" ht="33.75" x14ac:dyDescent="0.2">
      <c r="A586" s="10" t="s">
        <v>101542</v>
      </c>
      <c r="B586" s="10" t="s">
        <v>107817</v>
      </c>
      <c r="C586" s="11">
        <v>1</v>
      </c>
      <c r="D586" s="11">
        <v>1</v>
      </c>
      <c r="E586" s="11">
        <v>14</v>
      </c>
      <c r="F586" s="12">
        <v>1</v>
      </c>
      <c r="G586" s="7" t="s">
        <v>79</v>
      </c>
      <c r="H586" s="12">
        <v>3</v>
      </c>
      <c r="I586" s="13">
        <v>1368430914</v>
      </c>
      <c r="J586" s="13">
        <v>1368430914</v>
      </c>
      <c r="K586" s="14">
        <v>0</v>
      </c>
      <c r="L586" s="14">
        <v>0</v>
      </c>
      <c r="M586" s="15"/>
      <c r="N586" s="7" t="s">
        <v>104</v>
      </c>
      <c r="O586" s="10" t="s">
        <v>109558</v>
      </c>
      <c r="P586" s="7" t="s">
        <v>108051</v>
      </c>
      <c r="Q586" s="7" t="s">
        <v>108050</v>
      </c>
      <c r="R586"/>
    </row>
    <row r="587" spans="1:18" ht="33.75" x14ac:dyDescent="0.2">
      <c r="A587" s="10" t="s">
        <v>101542</v>
      </c>
      <c r="B587" s="10" t="s">
        <v>107818</v>
      </c>
      <c r="C587" s="11">
        <v>1</v>
      </c>
      <c r="D587" s="11">
        <v>1</v>
      </c>
      <c r="E587" s="11">
        <v>14</v>
      </c>
      <c r="F587" s="12">
        <v>1</v>
      </c>
      <c r="G587" s="7" t="s">
        <v>79</v>
      </c>
      <c r="H587" s="12">
        <v>3</v>
      </c>
      <c r="I587" s="13">
        <v>2000000000</v>
      </c>
      <c r="J587" s="13">
        <v>2000000000</v>
      </c>
      <c r="K587" s="14">
        <v>0</v>
      </c>
      <c r="L587" s="14">
        <v>0</v>
      </c>
      <c r="M587" s="15"/>
      <c r="N587" s="7" t="s">
        <v>104</v>
      </c>
      <c r="O587" s="10" t="s">
        <v>109558</v>
      </c>
      <c r="P587" s="7" t="s">
        <v>108051</v>
      </c>
      <c r="Q587" s="7" t="s">
        <v>108050</v>
      </c>
      <c r="R587"/>
    </row>
    <row r="588" spans="1:18" ht="33.75" x14ac:dyDescent="0.2">
      <c r="A588" s="10" t="s">
        <v>101542</v>
      </c>
      <c r="B588" s="10" t="s">
        <v>107819</v>
      </c>
      <c r="C588" s="11">
        <v>1</v>
      </c>
      <c r="D588" s="11">
        <v>1</v>
      </c>
      <c r="E588" s="11">
        <v>13</v>
      </c>
      <c r="F588" s="12">
        <v>1</v>
      </c>
      <c r="G588" s="7" t="s">
        <v>79</v>
      </c>
      <c r="H588" s="12">
        <v>3</v>
      </c>
      <c r="I588" s="13">
        <v>1190047485</v>
      </c>
      <c r="J588" s="13">
        <v>1190047485</v>
      </c>
      <c r="K588" s="14">
        <v>0</v>
      </c>
      <c r="L588" s="14">
        <v>0</v>
      </c>
      <c r="M588" s="15"/>
      <c r="N588" s="7" t="s">
        <v>104</v>
      </c>
      <c r="O588" s="10" t="s">
        <v>109558</v>
      </c>
      <c r="P588" s="7" t="s">
        <v>108051</v>
      </c>
      <c r="Q588" s="7" t="s">
        <v>108050</v>
      </c>
      <c r="R588"/>
    </row>
    <row r="589" spans="1:18" ht="33.75" x14ac:dyDescent="0.2">
      <c r="A589" s="10" t="s">
        <v>101542</v>
      </c>
      <c r="B589" s="10" t="s">
        <v>107820</v>
      </c>
      <c r="C589" s="11">
        <v>1</v>
      </c>
      <c r="D589" s="11">
        <v>1</v>
      </c>
      <c r="E589" s="11">
        <v>13</v>
      </c>
      <c r="F589" s="12">
        <v>1</v>
      </c>
      <c r="G589" s="7" t="s">
        <v>79</v>
      </c>
      <c r="H589" s="12">
        <v>3</v>
      </c>
      <c r="I589" s="13">
        <v>3000000000</v>
      </c>
      <c r="J589" s="13">
        <v>3000000000</v>
      </c>
      <c r="K589" s="14">
        <v>0</v>
      </c>
      <c r="L589" s="14">
        <v>0</v>
      </c>
      <c r="M589" s="15"/>
      <c r="N589" s="7" t="s">
        <v>104</v>
      </c>
      <c r="O589" s="10" t="s">
        <v>109558</v>
      </c>
      <c r="P589" s="7" t="s">
        <v>108051</v>
      </c>
      <c r="Q589" s="7" t="s">
        <v>108050</v>
      </c>
      <c r="R589"/>
    </row>
    <row r="590" spans="1:18" ht="33.75" x14ac:dyDescent="0.2">
      <c r="A590" s="10" t="s">
        <v>101542</v>
      </c>
      <c r="B590" s="10" t="s">
        <v>107821</v>
      </c>
      <c r="C590" s="11">
        <v>1</v>
      </c>
      <c r="D590" s="11">
        <v>1</v>
      </c>
      <c r="E590" s="11">
        <v>14</v>
      </c>
      <c r="F590" s="12">
        <v>1</v>
      </c>
      <c r="G590" s="7" t="s">
        <v>79</v>
      </c>
      <c r="H590" s="12">
        <v>3</v>
      </c>
      <c r="I590" s="13">
        <v>571904350.79999995</v>
      </c>
      <c r="J590" s="13">
        <v>571904350.79999995</v>
      </c>
      <c r="K590" s="14">
        <v>0</v>
      </c>
      <c r="L590" s="14">
        <v>0</v>
      </c>
      <c r="M590" s="15"/>
      <c r="N590" s="7" t="s">
        <v>104</v>
      </c>
      <c r="O590" s="10" t="s">
        <v>109558</v>
      </c>
      <c r="P590" s="7" t="s">
        <v>108051</v>
      </c>
      <c r="Q590" s="7" t="s">
        <v>108050</v>
      </c>
      <c r="R590"/>
    </row>
    <row r="591" spans="1:18" ht="123.75" x14ac:dyDescent="0.2">
      <c r="A591" s="10" t="s">
        <v>101542</v>
      </c>
      <c r="B591" s="10" t="s">
        <v>108674</v>
      </c>
      <c r="C591" s="11">
        <v>1</v>
      </c>
      <c r="D591" s="11">
        <v>1</v>
      </c>
      <c r="E591" s="11">
        <v>12</v>
      </c>
      <c r="F591" s="12">
        <v>1</v>
      </c>
      <c r="G591" s="7" t="s">
        <v>79</v>
      </c>
      <c r="H591" s="12">
        <v>3</v>
      </c>
      <c r="I591" s="13">
        <v>1000000000</v>
      </c>
      <c r="J591" s="13">
        <v>1000000000</v>
      </c>
      <c r="K591" s="14">
        <v>0</v>
      </c>
      <c r="L591" s="14">
        <v>0</v>
      </c>
      <c r="M591" s="15"/>
      <c r="N591" s="7" t="s">
        <v>104</v>
      </c>
      <c r="O591" s="10" t="s">
        <v>109558</v>
      </c>
      <c r="P591" s="7" t="s">
        <v>108051</v>
      </c>
      <c r="Q591" s="7" t="s">
        <v>108050</v>
      </c>
      <c r="R591"/>
    </row>
    <row r="592" spans="1:18" ht="45" x14ac:dyDescent="0.2">
      <c r="A592" s="10" t="s">
        <v>101542</v>
      </c>
      <c r="B592" s="10" t="s">
        <v>107978</v>
      </c>
      <c r="C592" s="11">
        <v>1</v>
      </c>
      <c r="D592" s="11">
        <v>1</v>
      </c>
      <c r="E592" s="11">
        <v>14</v>
      </c>
      <c r="F592" s="12">
        <v>1</v>
      </c>
      <c r="G592" s="7" t="s">
        <v>79</v>
      </c>
      <c r="H592" s="12">
        <v>3</v>
      </c>
      <c r="I592" s="13">
        <v>404500000</v>
      </c>
      <c r="J592" s="13">
        <v>404500000</v>
      </c>
      <c r="K592" s="14">
        <v>0</v>
      </c>
      <c r="L592" s="14">
        <v>0</v>
      </c>
      <c r="M592" s="15"/>
      <c r="N592" s="7" t="s">
        <v>104</v>
      </c>
      <c r="O592" s="10" t="s">
        <v>109558</v>
      </c>
      <c r="P592" s="7" t="s">
        <v>108051</v>
      </c>
      <c r="Q592" s="7" t="s">
        <v>108050</v>
      </c>
      <c r="R592"/>
    </row>
    <row r="593" spans="1:18" ht="33.75" x14ac:dyDescent="0.2">
      <c r="A593" s="10" t="s">
        <v>101542</v>
      </c>
      <c r="B593" s="10" t="s">
        <v>108675</v>
      </c>
      <c r="C593" s="11">
        <v>1</v>
      </c>
      <c r="D593" s="11">
        <v>1</v>
      </c>
      <c r="E593" s="11">
        <v>6</v>
      </c>
      <c r="F593" s="12">
        <v>1</v>
      </c>
      <c r="G593" s="7" t="s">
        <v>79</v>
      </c>
      <c r="H593" s="12">
        <v>3</v>
      </c>
      <c r="I593" s="13">
        <f>12000000000+15000000000-20166451836</f>
        <v>6833548164</v>
      </c>
      <c r="J593" s="13">
        <f>12000000000+15000000000-20166451836</f>
        <v>6833548164</v>
      </c>
      <c r="K593" s="14">
        <v>0</v>
      </c>
      <c r="L593" s="14">
        <v>0</v>
      </c>
      <c r="M593" s="15"/>
      <c r="N593" s="7" t="s">
        <v>104</v>
      </c>
      <c r="O593" s="10" t="s">
        <v>109558</v>
      </c>
      <c r="P593" s="7" t="s">
        <v>108051</v>
      </c>
      <c r="Q593" s="7" t="s">
        <v>108050</v>
      </c>
      <c r="R593"/>
    </row>
    <row r="594" spans="1:18" ht="56.25" x14ac:dyDescent="0.2">
      <c r="A594" s="10" t="s">
        <v>105172</v>
      </c>
      <c r="B594" s="10" t="s">
        <v>107788</v>
      </c>
      <c r="C594" s="11">
        <v>2</v>
      </c>
      <c r="D594" s="11">
        <v>2</v>
      </c>
      <c r="E594" s="11">
        <v>1</v>
      </c>
      <c r="F594" s="12">
        <v>1</v>
      </c>
      <c r="G594" s="7" t="s">
        <v>79</v>
      </c>
      <c r="H594" s="12">
        <v>0</v>
      </c>
      <c r="I594" s="13">
        <v>1097566000</v>
      </c>
      <c r="J594" s="13">
        <v>1097566000</v>
      </c>
      <c r="K594" s="14">
        <v>0</v>
      </c>
      <c r="L594" s="14">
        <v>0</v>
      </c>
      <c r="M594" s="15"/>
      <c r="N594" s="7" t="s">
        <v>104</v>
      </c>
      <c r="O594" s="10" t="s">
        <v>109558</v>
      </c>
      <c r="P594" s="7" t="s">
        <v>108051</v>
      </c>
      <c r="Q594" s="7" t="s">
        <v>108050</v>
      </c>
      <c r="R594"/>
    </row>
    <row r="595" spans="1:18" ht="45" x14ac:dyDescent="0.2">
      <c r="A595" s="10" t="s">
        <v>104011</v>
      </c>
      <c r="B595" s="10" t="s">
        <v>109405</v>
      </c>
      <c r="C595" s="11">
        <v>2</v>
      </c>
      <c r="D595" s="11">
        <v>2</v>
      </c>
      <c r="E595" s="11">
        <v>8</v>
      </c>
      <c r="F595" s="12">
        <v>1</v>
      </c>
      <c r="G595" s="7" t="s">
        <v>31</v>
      </c>
      <c r="H595" s="12">
        <v>0</v>
      </c>
      <c r="I595" s="13">
        <v>800000000</v>
      </c>
      <c r="J595" s="13">
        <v>800000000</v>
      </c>
      <c r="K595" s="14">
        <v>0</v>
      </c>
      <c r="L595" s="14">
        <v>0</v>
      </c>
      <c r="M595" s="15"/>
      <c r="N595" s="7" t="s">
        <v>104</v>
      </c>
      <c r="O595" s="10" t="s">
        <v>109558</v>
      </c>
      <c r="P595" s="7" t="s">
        <v>108051</v>
      </c>
      <c r="Q595" s="7" t="s">
        <v>108050</v>
      </c>
      <c r="R595"/>
    </row>
    <row r="596" spans="1:18" ht="33.75" x14ac:dyDescent="0.2">
      <c r="A596" s="10" t="s">
        <v>109455</v>
      </c>
      <c r="B596" s="10" t="s">
        <v>109406</v>
      </c>
      <c r="C596" s="11">
        <v>2</v>
      </c>
      <c r="D596" s="11">
        <v>2</v>
      </c>
      <c r="E596" s="11">
        <v>8</v>
      </c>
      <c r="F596" s="12">
        <v>1</v>
      </c>
      <c r="G596" s="7" t="s">
        <v>31</v>
      </c>
      <c r="H596" s="12">
        <v>0</v>
      </c>
      <c r="I596" s="13">
        <v>400000000</v>
      </c>
      <c r="J596" s="13">
        <v>400000000</v>
      </c>
      <c r="K596" s="14">
        <v>0</v>
      </c>
      <c r="L596" s="14">
        <v>0</v>
      </c>
      <c r="M596" s="15"/>
      <c r="N596" s="7" t="s">
        <v>104</v>
      </c>
      <c r="O596" s="10" t="s">
        <v>109558</v>
      </c>
      <c r="P596" s="7" t="s">
        <v>108051</v>
      </c>
      <c r="Q596" s="7" t="s">
        <v>108050</v>
      </c>
      <c r="R596"/>
    </row>
    <row r="597" spans="1:18" ht="33.75" x14ac:dyDescent="0.2">
      <c r="A597" s="10" t="s">
        <v>104011</v>
      </c>
      <c r="B597" s="10" t="s">
        <v>108676</v>
      </c>
      <c r="C597" s="11">
        <v>2</v>
      </c>
      <c r="D597" s="11">
        <v>2</v>
      </c>
      <c r="E597" s="11">
        <v>8</v>
      </c>
      <c r="F597" s="12">
        <v>1</v>
      </c>
      <c r="G597" s="7" t="s">
        <v>31</v>
      </c>
      <c r="H597" s="12">
        <v>0</v>
      </c>
      <c r="I597" s="13">
        <v>800000000</v>
      </c>
      <c r="J597" s="13">
        <v>800000000</v>
      </c>
      <c r="K597" s="14">
        <v>0</v>
      </c>
      <c r="L597" s="14">
        <v>0</v>
      </c>
      <c r="M597" s="15"/>
      <c r="N597" s="7" t="s">
        <v>104</v>
      </c>
      <c r="O597" s="10" t="s">
        <v>109558</v>
      </c>
      <c r="P597" s="7" t="s">
        <v>108051</v>
      </c>
      <c r="Q597" s="7" t="s">
        <v>108050</v>
      </c>
      <c r="R597"/>
    </row>
    <row r="598" spans="1:18" ht="56.25" x14ac:dyDescent="0.2">
      <c r="A598" s="10" t="s">
        <v>22353</v>
      </c>
      <c r="B598" s="10" t="s">
        <v>108677</v>
      </c>
      <c r="C598" s="11">
        <v>1</v>
      </c>
      <c r="D598" s="11">
        <v>1</v>
      </c>
      <c r="E598" s="11">
        <v>11</v>
      </c>
      <c r="F598" s="12">
        <v>1</v>
      </c>
      <c r="G598" s="7" t="s">
        <v>120</v>
      </c>
      <c r="H598" s="12">
        <v>0</v>
      </c>
      <c r="I598" s="13">
        <v>2174556500</v>
      </c>
      <c r="J598" s="13">
        <v>2174556500</v>
      </c>
      <c r="K598" s="14">
        <v>0</v>
      </c>
      <c r="L598" s="14">
        <v>0</v>
      </c>
      <c r="M598" s="15"/>
      <c r="N598" s="7" t="s">
        <v>104</v>
      </c>
      <c r="O598" s="10" t="s">
        <v>109558</v>
      </c>
      <c r="P598" s="7" t="s">
        <v>108051</v>
      </c>
      <c r="Q598" s="7" t="s">
        <v>108050</v>
      </c>
      <c r="R598"/>
    </row>
    <row r="599" spans="1:18" ht="33.75" x14ac:dyDescent="0.2">
      <c r="A599" s="10" t="s">
        <v>104011</v>
      </c>
      <c r="B599" s="10" t="s">
        <v>108678</v>
      </c>
      <c r="C599" s="11">
        <v>1</v>
      </c>
      <c r="D599" s="11">
        <v>1</v>
      </c>
      <c r="E599" s="11">
        <v>7</v>
      </c>
      <c r="F599" s="12">
        <v>1</v>
      </c>
      <c r="G599" s="7" t="s">
        <v>17</v>
      </c>
      <c r="H599" s="12">
        <v>0</v>
      </c>
      <c r="I599" s="13">
        <v>18000000000</v>
      </c>
      <c r="J599" s="13">
        <v>18000000000</v>
      </c>
      <c r="K599" s="14">
        <v>1</v>
      </c>
      <c r="L599" s="14">
        <v>1</v>
      </c>
      <c r="M599" s="15"/>
      <c r="N599" s="7" t="s">
        <v>104</v>
      </c>
      <c r="O599" s="10" t="s">
        <v>109558</v>
      </c>
      <c r="P599" s="7" t="s">
        <v>108051</v>
      </c>
      <c r="Q599" s="7" t="s">
        <v>108050</v>
      </c>
      <c r="R599"/>
    </row>
    <row r="600" spans="1:18" ht="33.75" x14ac:dyDescent="0.2">
      <c r="A600" s="10" t="s">
        <v>104011</v>
      </c>
      <c r="B600" s="10" t="s">
        <v>108679</v>
      </c>
      <c r="C600" s="11">
        <v>1</v>
      </c>
      <c r="D600" s="11">
        <v>1</v>
      </c>
      <c r="E600" s="11">
        <v>8</v>
      </c>
      <c r="F600" s="12">
        <v>1</v>
      </c>
      <c r="G600" s="7" t="s">
        <v>31</v>
      </c>
      <c r="H600" s="12">
        <v>0</v>
      </c>
      <c r="I600" s="13">
        <v>2000000000</v>
      </c>
      <c r="J600" s="13">
        <v>2000000000</v>
      </c>
      <c r="K600" s="14">
        <v>1</v>
      </c>
      <c r="L600" s="14">
        <v>1</v>
      </c>
      <c r="M600" s="15"/>
      <c r="N600" s="7" t="s">
        <v>104</v>
      </c>
      <c r="O600" s="10" t="s">
        <v>109558</v>
      </c>
      <c r="P600" s="7" t="s">
        <v>108051</v>
      </c>
      <c r="Q600" s="7" t="s">
        <v>108050</v>
      </c>
      <c r="R600"/>
    </row>
    <row r="601" spans="1:18" ht="56.25" x14ac:dyDescent="0.2">
      <c r="A601" s="10" t="s">
        <v>107364</v>
      </c>
      <c r="B601" s="10" t="s">
        <v>108680</v>
      </c>
      <c r="C601" s="11">
        <v>1</v>
      </c>
      <c r="D601" s="11">
        <v>1</v>
      </c>
      <c r="E601" s="11">
        <v>12</v>
      </c>
      <c r="F601" s="12">
        <v>1</v>
      </c>
      <c r="G601" s="7" t="s">
        <v>79</v>
      </c>
      <c r="H601" s="12">
        <v>0</v>
      </c>
      <c r="I601" s="13">
        <v>4189222000</v>
      </c>
      <c r="J601" s="13">
        <v>4189222000</v>
      </c>
      <c r="K601" s="14">
        <v>0</v>
      </c>
      <c r="L601" s="14">
        <v>0</v>
      </c>
      <c r="M601" s="15"/>
      <c r="N601" s="7" t="s">
        <v>104</v>
      </c>
      <c r="O601" s="10" t="s">
        <v>109558</v>
      </c>
      <c r="P601" s="7" t="s">
        <v>108051</v>
      </c>
      <c r="Q601" s="7" t="s">
        <v>108050</v>
      </c>
      <c r="R601"/>
    </row>
    <row r="602" spans="1:18" ht="101.25" x14ac:dyDescent="0.2">
      <c r="A602" s="10" t="s">
        <v>101532</v>
      </c>
      <c r="B602" s="10" t="s">
        <v>108681</v>
      </c>
      <c r="C602" s="11">
        <v>1</v>
      </c>
      <c r="D602" s="11">
        <v>1</v>
      </c>
      <c r="E602" s="11">
        <v>11</v>
      </c>
      <c r="F602" s="12">
        <v>1</v>
      </c>
      <c r="G602" s="7" t="s">
        <v>79</v>
      </c>
      <c r="H602" s="12">
        <v>0</v>
      </c>
      <c r="I602" s="13">
        <v>126567985</v>
      </c>
      <c r="J602" s="13">
        <v>126567985</v>
      </c>
      <c r="K602" s="14">
        <v>0</v>
      </c>
      <c r="L602" s="14">
        <v>0</v>
      </c>
      <c r="M602" s="15"/>
      <c r="N602" s="7" t="s">
        <v>104</v>
      </c>
      <c r="O602" s="10" t="s">
        <v>109558</v>
      </c>
      <c r="P602" s="7" t="s">
        <v>108051</v>
      </c>
      <c r="Q602" s="7" t="s">
        <v>108050</v>
      </c>
      <c r="R602"/>
    </row>
    <row r="603" spans="1:18" ht="45" x14ac:dyDescent="0.2">
      <c r="A603" s="10" t="s">
        <v>101530</v>
      </c>
      <c r="B603" s="10" t="s">
        <v>108682</v>
      </c>
      <c r="C603" s="11">
        <v>3</v>
      </c>
      <c r="D603" s="11">
        <v>3</v>
      </c>
      <c r="E603" s="11">
        <v>4</v>
      </c>
      <c r="F603" s="12">
        <v>1</v>
      </c>
      <c r="G603" s="7" t="s">
        <v>79</v>
      </c>
      <c r="H603" s="12">
        <v>0</v>
      </c>
      <c r="I603" s="13">
        <v>500000000</v>
      </c>
      <c r="J603" s="13">
        <v>500000000</v>
      </c>
      <c r="K603" s="14">
        <v>0</v>
      </c>
      <c r="L603" s="14">
        <v>0</v>
      </c>
      <c r="M603" s="15"/>
      <c r="N603" s="7" t="s">
        <v>104</v>
      </c>
      <c r="O603" s="10" t="s">
        <v>109558</v>
      </c>
      <c r="P603" s="7" t="s">
        <v>108051</v>
      </c>
      <c r="Q603" s="7" t="s">
        <v>108050</v>
      </c>
      <c r="R603"/>
    </row>
    <row r="604" spans="1:18" ht="33.75" x14ac:dyDescent="0.2">
      <c r="A604" s="10" t="s">
        <v>104011</v>
      </c>
      <c r="B604" s="10" t="s">
        <v>108683</v>
      </c>
      <c r="C604" s="11">
        <v>2</v>
      </c>
      <c r="D604" s="11">
        <v>2</v>
      </c>
      <c r="E604" s="11">
        <v>4</v>
      </c>
      <c r="F604" s="12">
        <v>1</v>
      </c>
      <c r="G604" s="7" t="s">
        <v>17</v>
      </c>
      <c r="H604" s="12">
        <v>0</v>
      </c>
      <c r="I604" s="13">
        <v>1140000000</v>
      </c>
      <c r="J604" s="13">
        <v>1140000000</v>
      </c>
      <c r="K604" s="14">
        <v>0</v>
      </c>
      <c r="L604" s="14">
        <v>0</v>
      </c>
      <c r="M604" s="15"/>
      <c r="N604" s="7" t="s">
        <v>104</v>
      </c>
      <c r="O604" s="10" t="s">
        <v>109558</v>
      </c>
      <c r="P604" s="7" t="s">
        <v>108051</v>
      </c>
      <c r="Q604" s="7" t="s">
        <v>108050</v>
      </c>
      <c r="R604"/>
    </row>
    <row r="605" spans="1:18" ht="45" x14ac:dyDescent="0.2">
      <c r="A605" s="10" t="s">
        <v>104011</v>
      </c>
      <c r="B605" s="10" t="s">
        <v>108684</v>
      </c>
      <c r="C605" s="11">
        <v>2</v>
      </c>
      <c r="D605" s="11">
        <v>2</v>
      </c>
      <c r="E605" s="11">
        <v>4</v>
      </c>
      <c r="F605" s="12">
        <v>1</v>
      </c>
      <c r="G605" s="7" t="s">
        <v>31</v>
      </c>
      <c r="H605" s="12">
        <v>0</v>
      </c>
      <c r="I605" s="13">
        <v>127000000</v>
      </c>
      <c r="J605" s="13">
        <v>127000000</v>
      </c>
      <c r="K605" s="14">
        <v>0</v>
      </c>
      <c r="L605" s="14">
        <v>0</v>
      </c>
      <c r="M605" s="15"/>
      <c r="N605" s="7" t="s">
        <v>104</v>
      </c>
      <c r="O605" s="10" t="s">
        <v>109558</v>
      </c>
      <c r="P605" s="7" t="s">
        <v>108051</v>
      </c>
      <c r="Q605" s="7" t="s">
        <v>108050</v>
      </c>
      <c r="R605"/>
    </row>
    <row r="606" spans="1:18" ht="45" x14ac:dyDescent="0.2">
      <c r="A606" s="10" t="s">
        <v>104001</v>
      </c>
      <c r="B606" s="10" t="s">
        <v>108685</v>
      </c>
      <c r="C606" s="11">
        <v>2</v>
      </c>
      <c r="D606" s="11">
        <v>2</v>
      </c>
      <c r="E606" s="11">
        <v>6</v>
      </c>
      <c r="F606" s="12">
        <v>1</v>
      </c>
      <c r="G606" s="7" t="s">
        <v>17</v>
      </c>
      <c r="H606" s="12">
        <v>0</v>
      </c>
      <c r="I606" s="13">
        <v>1140000000</v>
      </c>
      <c r="J606" s="13">
        <v>1140000000</v>
      </c>
      <c r="K606" s="14">
        <v>0</v>
      </c>
      <c r="L606" s="14">
        <v>0</v>
      </c>
      <c r="M606" s="15"/>
      <c r="N606" s="7" t="s">
        <v>104</v>
      </c>
      <c r="O606" s="10" t="s">
        <v>109558</v>
      </c>
      <c r="P606" s="7" t="s">
        <v>108051</v>
      </c>
      <c r="Q606" s="7" t="s">
        <v>108050</v>
      </c>
      <c r="R606"/>
    </row>
    <row r="607" spans="1:18" ht="67.5" x14ac:dyDescent="0.2">
      <c r="A607" s="10" t="s">
        <v>104001</v>
      </c>
      <c r="B607" s="10" t="s">
        <v>108686</v>
      </c>
      <c r="C607" s="11">
        <v>2</v>
      </c>
      <c r="D607" s="11">
        <v>2</v>
      </c>
      <c r="E607" s="11">
        <v>6</v>
      </c>
      <c r="F607" s="12">
        <v>1</v>
      </c>
      <c r="G607" s="7" t="s">
        <v>31</v>
      </c>
      <c r="H607" s="12">
        <v>0</v>
      </c>
      <c r="I607" s="13">
        <v>127000000</v>
      </c>
      <c r="J607" s="13">
        <v>127000000</v>
      </c>
      <c r="K607" s="14">
        <v>0</v>
      </c>
      <c r="L607" s="14">
        <v>0</v>
      </c>
      <c r="M607" s="15"/>
      <c r="N607" s="7" t="s">
        <v>104</v>
      </c>
      <c r="O607" s="10" t="s">
        <v>109558</v>
      </c>
      <c r="P607" s="7" t="s">
        <v>108051</v>
      </c>
      <c r="Q607" s="7" t="s">
        <v>108050</v>
      </c>
      <c r="R607"/>
    </row>
    <row r="608" spans="1:18" ht="45" x14ac:dyDescent="0.2">
      <c r="A608" s="10" t="s">
        <v>104001</v>
      </c>
      <c r="B608" s="10" t="s">
        <v>108687</v>
      </c>
      <c r="C608" s="11">
        <v>2</v>
      </c>
      <c r="D608" s="11">
        <v>2</v>
      </c>
      <c r="E608" s="11">
        <v>6</v>
      </c>
      <c r="F608" s="12">
        <v>1</v>
      </c>
      <c r="G608" s="7" t="s">
        <v>17</v>
      </c>
      <c r="H608" s="12">
        <v>0</v>
      </c>
      <c r="I608" s="13">
        <v>1140000000</v>
      </c>
      <c r="J608" s="13">
        <v>1140000000</v>
      </c>
      <c r="K608" s="14">
        <v>0</v>
      </c>
      <c r="L608" s="14">
        <v>0</v>
      </c>
      <c r="M608" s="15"/>
      <c r="N608" s="7" t="s">
        <v>104</v>
      </c>
      <c r="O608" s="10" t="s">
        <v>109558</v>
      </c>
      <c r="P608" s="7" t="s">
        <v>108051</v>
      </c>
      <c r="Q608" s="7" t="s">
        <v>108050</v>
      </c>
      <c r="R608"/>
    </row>
    <row r="609" spans="1:18" ht="67.5" x14ac:dyDescent="0.2">
      <c r="A609" s="10" t="s">
        <v>104001</v>
      </c>
      <c r="B609" s="10" t="s">
        <v>108688</v>
      </c>
      <c r="C609" s="11">
        <v>2</v>
      </c>
      <c r="D609" s="11">
        <v>2</v>
      </c>
      <c r="E609" s="11">
        <v>6</v>
      </c>
      <c r="F609" s="12">
        <v>1</v>
      </c>
      <c r="G609" s="7" t="s">
        <v>31</v>
      </c>
      <c r="H609" s="12">
        <v>0</v>
      </c>
      <c r="I609" s="13">
        <v>127000000</v>
      </c>
      <c r="J609" s="13">
        <v>127000000</v>
      </c>
      <c r="K609" s="14">
        <v>0</v>
      </c>
      <c r="L609" s="14">
        <v>0</v>
      </c>
      <c r="M609" s="15"/>
      <c r="N609" s="7" t="s">
        <v>104</v>
      </c>
      <c r="O609" s="10" t="s">
        <v>109558</v>
      </c>
      <c r="P609" s="7" t="s">
        <v>108051</v>
      </c>
      <c r="Q609" s="7" t="s">
        <v>108050</v>
      </c>
      <c r="R609"/>
    </row>
    <row r="610" spans="1:18" ht="33.75" x14ac:dyDescent="0.2">
      <c r="A610" s="10" t="s">
        <v>104001</v>
      </c>
      <c r="B610" s="10" t="s">
        <v>108689</v>
      </c>
      <c r="C610" s="11">
        <v>3</v>
      </c>
      <c r="D610" s="11">
        <v>3</v>
      </c>
      <c r="E610" s="11">
        <v>10</v>
      </c>
      <c r="F610" s="12">
        <v>1</v>
      </c>
      <c r="G610" s="7" t="s">
        <v>17</v>
      </c>
      <c r="H610" s="12">
        <v>0</v>
      </c>
      <c r="I610" s="13">
        <v>1140000000</v>
      </c>
      <c r="J610" s="13">
        <v>1140000000</v>
      </c>
      <c r="K610" s="14">
        <v>0</v>
      </c>
      <c r="L610" s="14">
        <v>0</v>
      </c>
      <c r="M610" s="15"/>
      <c r="N610" s="7" t="s">
        <v>104</v>
      </c>
      <c r="O610" s="10" t="s">
        <v>109558</v>
      </c>
      <c r="P610" s="7" t="s">
        <v>108051</v>
      </c>
      <c r="Q610" s="7" t="s">
        <v>108050</v>
      </c>
      <c r="R610"/>
    </row>
    <row r="611" spans="1:18" ht="33.75" x14ac:dyDescent="0.2">
      <c r="A611" s="10" t="s">
        <v>104001</v>
      </c>
      <c r="B611" s="10" t="s">
        <v>108690</v>
      </c>
      <c r="C611" s="11">
        <v>3</v>
      </c>
      <c r="D611" s="11">
        <v>3</v>
      </c>
      <c r="E611" s="11">
        <v>10</v>
      </c>
      <c r="F611" s="12">
        <v>1</v>
      </c>
      <c r="G611" s="7" t="s">
        <v>31</v>
      </c>
      <c r="H611" s="12">
        <v>0</v>
      </c>
      <c r="I611" s="13">
        <f>127000000+1376161</f>
        <v>128376161</v>
      </c>
      <c r="J611" s="13">
        <f>127000000+1376161</f>
        <v>128376161</v>
      </c>
      <c r="K611" s="14">
        <v>0</v>
      </c>
      <c r="L611" s="14">
        <v>0</v>
      </c>
      <c r="M611" s="15"/>
      <c r="N611" s="7" t="s">
        <v>104</v>
      </c>
      <c r="O611" s="10" t="s">
        <v>109558</v>
      </c>
      <c r="P611" s="7" t="s">
        <v>108051</v>
      </c>
      <c r="Q611" s="7" t="s">
        <v>108050</v>
      </c>
      <c r="R611"/>
    </row>
    <row r="612" spans="1:18" ht="45" x14ac:dyDescent="0.2">
      <c r="A612" s="10" t="s">
        <v>107414</v>
      </c>
      <c r="B612" s="10" t="s">
        <v>108691</v>
      </c>
      <c r="C612" s="11">
        <v>1</v>
      </c>
      <c r="D612" s="11">
        <v>1</v>
      </c>
      <c r="E612" s="11">
        <v>8</v>
      </c>
      <c r="F612" s="12">
        <v>1</v>
      </c>
      <c r="G612" s="7" t="s">
        <v>79</v>
      </c>
      <c r="H612" s="12">
        <v>0</v>
      </c>
      <c r="I612" s="13">
        <f>900000000+1977880263</f>
        <v>2877880263</v>
      </c>
      <c r="J612" s="13">
        <f>900000000+1977880263</f>
        <v>2877880263</v>
      </c>
      <c r="K612" s="14">
        <v>0</v>
      </c>
      <c r="L612" s="14">
        <v>0</v>
      </c>
      <c r="M612" s="15"/>
      <c r="N612" s="7" t="s">
        <v>104</v>
      </c>
      <c r="O612" s="10" t="s">
        <v>109558</v>
      </c>
      <c r="P612" s="7" t="s">
        <v>108051</v>
      </c>
      <c r="Q612" s="7" t="s">
        <v>108050</v>
      </c>
      <c r="R612"/>
    </row>
    <row r="613" spans="1:18" ht="56.25" x14ac:dyDescent="0.2">
      <c r="A613" s="10" t="s">
        <v>107414</v>
      </c>
      <c r="B613" s="10" t="s">
        <v>108692</v>
      </c>
      <c r="C613" s="11">
        <v>1</v>
      </c>
      <c r="D613" s="11">
        <v>1</v>
      </c>
      <c r="E613" s="11">
        <v>5</v>
      </c>
      <c r="F613" s="12">
        <v>1</v>
      </c>
      <c r="G613" s="7" t="s">
        <v>79</v>
      </c>
      <c r="H613" s="12">
        <v>0</v>
      </c>
      <c r="I613" s="13">
        <f>2600000000-350000000</f>
        <v>2250000000</v>
      </c>
      <c r="J613" s="13">
        <f>2600000000-350000000</f>
        <v>2250000000</v>
      </c>
      <c r="K613" s="14">
        <v>0</v>
      </c>
      <c r="L613" s="14">
        <v>0</v>
      </c>
      <c r="M613" s="15"/>
      <c r="N613" s="7" t="s">
        <v>104</v>
      </c>
      <c r="O613" s="10" t="s">
        <v>109558</v>
      </c>
      <c r="P613" s="7" t="s">
        <v>108051</v>
      </c>
      <c r="Q613" s="7" t="s">
        <v>108050</v>
      </c>
      <c r="R613"/>
    </row>
    <row r="614" spans="1:18" ht="33.75" x14ac:dyDescent="0.2">
      <c r="A614" s="10" t="s">
        <v>101542</v>
      </c>
      <c r="B614" s="10" t="s">
        <v>108693</v>
      </c>
      <c r="C614" s="11">
        <v>1</v>
      </c>
      <c r="D614" s="11">
        <v>1</v>
      </c>
      <c r="E614" s="11">
        <v>9</v>
      </c>
      <c r="F614" s="12">
        <v>1</v>
      </c>
      <c r="G614" s="7" t="s">
        <v>79</v>
      </c>
      <c r="H614" s="12">
        <v>0</v>
      </c>
      <c r="I614" s="13">
        <v>6280557949</v>
      </c>
      <c r="J614" s="13">
        <v>6280557949</v>
      </c>
      <c r="K614" s="14">
        <v>0</v>
      </c>
      <c r="L614" s="14">
        <v>0</v>
      </c>
      <c r="M614" s="15"/>
      <c r="N614" s="7" t="s">
        <v>104</v>
      </c>
      <c r="O614" s="10" t="s">
        <v>109558</v>
      </c>
      <c r="P614" s="7" t="s">
        <v>108051</v>
      </c>
      <c r="Q614" s="7" t="s">
        <v>108050</v>
      </c>
      <c r="R614"/>
    </row>
    <row r="615" spans="1:18" ht="33.75" x14ac:dyDescent="0.2">
      <c r="A615" s="10" t="s">
        <v>101550</v>
      </c>
      <c r="B615" s="10" t="s">
        <v>108694</v>
      </c>
      <c r="C615" s="11">
        <v>1</v>
      </c>
      <c r="D615" s="11">
        <v>1</v>
      </c>
      <c r="E615" s="11">
        <v>2</v>
      </c>
      <c r="F615" s="12">
        <v>1</v>
      </c>
      <c r="G615" s="7" t="s">
        <v>79</v>
      </c>
      <c r="H615" s="12">
        <v>0</v>
      </c>
      <c r="I615" s="13">
        <v>2500000000</v>
      </c>
      <c r="J615" s="13">
        <v>2500000000</v>
      </c>
      <c r="K615" s="14">
        <v>0</v>
      </c>
      <c r="L615" s="14">
        <v>0</v>
      </c>
      <c r="M615" s="15"/>
      <c r="N615" s="7" t="s">
        <v>104</v>
      </c>
      <c r="O615" s="10" t="s">
        <v>109558</v>
      </c>
      <c r="P615" s="7" t="s">
        <v>108051</v>
      </c>
      <c r="Q615" s="7" t="s">
        <v>108050</v>
      </c>
      <c r="R615"/>
    </row>
    <row r="616" spans="1:18" ht="33.75" x14ac:dyDescent="0.2">
      <c r="A616" s="10" t="s">
        <v>101532</v>
      </c>
      <c r="B616" s="10" t="s">
        <v>108695</v>
      </c>
      <c r="C616" s="11">
        <v>1</v>
      </c>
      <c r="D616" s="11">
        <v>1</v>
      </c>
      <c r="E616" s="11">
        <v>6</v>
      </c>
      <c r="F616" s="12">
        <v>1</v>
      </c>
      <c r="G616" s="7" t="s">
        <v>79</v>
      </c>
      <c r="H616" s="12">
        <v>0</v>
      </c>
      <c r="I616" s="13">
        <v>400000000</v>
      </c>
      <c r="J616" s="13">
        <v>400000000</v>
      </c>
      <c r="K616" s="14">
        <v>0</v>
      </c>
      <c r="L616" s="14">
        <v>0</v>
      </c>
      <c r="M616" s="15"/>
      <c r="N616" s="7" t="s">
        <v>104</v>
      </c>
      <c r="O616" s="10" t="s">
        <v>109558</v>
      </c>
      <c r="P616" s="7" t="s">
        <v>108051</v>
      </c>
      <c r="Q616" s="7" t="s">
        <v>108050</v>
      </c>
      <c r="R616"/>
    </row>
    <row r="617" spans="1:18" ht="33.75" x14ac:dyDescent="0.2">
      <c r="A617" s="10" t="s">
        <v>104035</v>
      </c>
      <c r="B617" s="10" t="s">
        <v>109407</v>
      </c>
      <c r="C617" s="11">
        <v>1</v>
      </c>
      <c r="D617" s="11">
        <v>1</v>
      </c>
      <c r="E617" s="11">
        <v>6</v>
      </c>
      <c r="F617" s="12">
        <v>1</v>
      </c>
      <c r="G617" s="7" t="s">
        <v>17</v>
      </c>
      <c r="H617" s="12">
        <v>0</v>
      </c>
      <c r="I617" s="13">
        <f>2400000000-240000000</f>
        <v>2160000000</v>
      </c>
      <c r="J617" s="13">
        <f>2400000000-240000000</f>
        <v>2160000000</v>
      </c>
      <c r="K617" s="14">
        <v>0</v>
      </c>
      <c r="L617" s="14">
        <v>0</v>
      </c>
      <c r="M617" s="15"/>
      <c r="N617" s="7" t="s">
        <v>104</v>
      </c>
      <c r="O617" s="10" t="s">
        <v>109558</v>
      </c>
      <c r="P617" s="7" t="s">
        <v>108051</v>
      </c>
      <c r="Q617" s="7" t="s">
        <v>108050</v>
      </c>
      <c r="R617"/>
    </row>
    <row r="618" spans="1:18" ht="33.75" x14ac:dyDescent="0.2">
      <c r="A618" s="10" t="s">
        <v>104035</v>
      </c>
      <c r="B618" s="10" t="s">
        <v>109408</v>
      </c>
      <c r="C618" s="11">
        <v>1</v>
      </c>
      <c r="D618" s="11">
        <v>1</v>
      </c>
      <c r="E618" s="11">
        <v>6</v>
      </c>
      <c r="F618" s="12">
        <v>1</v>
      </c>
      <c r="G618" s="7" t="s">
        <v>31</v>
      </c>
      <c r="H618" s="12">
        <v>0</v>
      </c>
      <c r="I618" s="13">
        <f>2400000000*0.1</f>
        <v>240000000</v>
      </c>
      <c r="J618" s="13">
        <f>2400000000*0.1</f>
        <v>240000000</v>
      </c>
      <c r="K618" s="14">
        <v>0</v>
      </c>
      <c r="L618" s="14">
        <v>0</v>
      </c>
      <c r="M618" s="15"/>
      <c r="N618" s="7" t="s">
        <v>104</v>
      </c>
      <c r="O618" s="10" t="s">
        <v>109558</v>
      </c>
      <c r="P618" s="7" t="s">
        <v>108051</v>
      </c>
      <c r="Q618" s="7" t="s">
        <v>108050</v>
      </c>
      <c r="R618"/>
    </row>
    <row r="619" spans="1:18" ht="101.25" x14ac:dyDescent="0.2">
      <c r="A619" s="10" t="s">
        <v>104105</v>
      </c>
      <c r="B619" s="10" t="s">
        <v>108696</v>
      </c>
      <c r="C619" s="11">
        <v>1</v>
      </c>
      <c r="D619" s="11">
        <v>1</v>
      </c>
      <c r="E619" s="11">
        <v>1</v>
      </c>
      <c r="F619" s="12">
        <v>1</v>
      </c>
      <c r="G619" s="7" t="s">
        <v>51</v>
      </c>
      <c r="H619" s="12">
        <v>0</v>
      </c>
      <c r="I619" s="13">
        <v>50000000</v>
      </c>
      <c r="J619" s="13">
        <v>50000000</v>
      </c>
      <c r="K619" s="14">
        <v>0</v>
      </c>
      <c r="L619" s="14">
        <v>0</v>
      </c>
      <c r="M619" s="15"/>
      <c r="N619" s="7" t="s">
        <v>104</v>
      </c>
      <c r="O619" s="10" t="s">
        <v>109558</v>
      </c>
      <c r="P619" s="7" t="s">
        <v>108051</v>
      </c>
      <c r="Q619" s="7" t="s">
        <v>108050</v>
      </c>
      <c r="R619"/>
    </row>
    <row r="620" spans="1:18" ht="67.5" x14ac:dyDescent="0.2">
      <c r="A620" s="10" t="s">
        <v>51088</v>
      </c>
      <c r="B620" s="10" t="s">
        <v>108697</v>
      </c>
      <c r="C620" s="11">
        <v>1</v>
      </c>
      <c r="D620" s="11">
        <v>1</v>
      </c>
      <c r="E620" s="11">
        <v>1</v>
      </c>
      <c r="F620" s="12">
        <v>1</v>
      </c>
      <c r="G620" s="7" t="s">
        <v>127</v>
      </c>
      <c r="H620" s="12">
        <v>0</v>
      </c>
      <c r="I620" s="13">
        <v>50000000</v>
      </c>
      <c r="J620" s="13">
        <f>I620</f>
        <v>50000000</v>
      </c>
      <c r="K620" s="14">
        <v>0</v>
      </c>
      <c r="L620" s="14">
        <v>0</v>
      </c>
      <c r="M620" s="15"/>
      <c r="N620" s="7" t="s">
        <v>104</v>
      </c>
      <c r="O620" s="10" t="s">
        <v>109558</v>
      </c>
      <c r="P620" s="7" t="s">
        <v>108051</v>
      </c>
      <c r="Q620" s="7" t="s">
        <v>108050</v>
      </c>
      <c r="R620"/>
    </row>
    <row r="621" spans="1:18" ht="90" x14ac:dyDescent="0.2">
      <c r="A621" s="10" t="s">
        <v>109456</v>
      </c>
      <c r="B621" s="10" t="s">
        <v>108698</v>
      </c>
      <c r="C621" s="11">
        <v>1</v>
      </c>
      <c r="D621" s="11">
        <v>1</v>
      </c>
      <c r="E621" s="11">
        <v>2</v>
      </c>
      <c r="F621" s="12">
        <v>1</v>
      </c>
      <c r="G621" s="7" t="s">
        <v>127</v>
      </c>
      <c r="H621" s="12">
        <v>0</v>
      </c>
      <c r="I621" s="13">
        <v>100000000</v>
      </c>
      <c r="J621" s="13">
        <v>100000000</v>
      </c>
      <c r="K621" s="14">
        <v>0</v>
      </c>
      <c r="L621" s="14">
        <v>0</v>
      </c>
      <c r="M621" s="15"/>
      <c r="N621" s="7" t="s">
        <v>104</v>
      </c>
      <c r="O621" s="10" t="s">
        <v>109558</v>
      </c>
      <c r="P621" s="7" t="s">
        <v>108051</v>
      </c>
      <c r="Q621" s="7" t="s">
        <v>108050</v>
      </c>
      <c r="R621"/>
    </row>
    <row r="622" spans="1:18" ht="67.5" x14ac:dyDescent="0.2">
      <c r="A622" s="10" t="s">
        <v>109456</v>
      </c>
      <c r="B622" s="10" t="s">
        <v>108699</v>
      </c>
      <c r="C622" s="11">
        <v>1</v>
      </c>
      <c r="D622" s="11">
        <v>1</v>
      </c>
      <c r="E622" s="11">
        <v>10</v>
      </c>
      <c r="F622" s="12">
        <v>1</v>
      </c>
      <c r="G622" s="7" t="s">
        <v>127</v>
      </c>
      <c r="H622" s="12">
        <v>0</v>
      </c>
      <c r="I622" s="13">
        <v>200000000</v>
      </c>
      <c r="J622" s="13">
        <v>200000000</v>
      </c>
      <c r="K622" s="14">
        <v>0</v>
      </c>
      <c r="L622" s="14">
        <v>0</v>
      </c>
      <c r="M622" s="15"/>
      <c r="N622" s="7" t="s">
        <v>104</v>
      </c>
      <c r="O622" s="10" t="s">
        <v>109558</v>
      </c>
      <c r="P622" s="7" t="s">
        <v>108051</v>
      </c>
      <c r="Q622" s="7" t="s">
        <v>108050</v>
      </c>
      <c r="R622"/>
    </row>
    <row r="623" spans="1:18" ht="56.25" x14ac:dyDescent="0.2">
      <c r="A623" s="10" t="s">
        <v>109456</v>
      </c>
      <c r="B623" s="10" t="s">
        <v>108700</v>
      </c>
      <c r="C623" s="11">
        <v>1</v>
      </c>
      <c r="D623" s="11">
        <v>1</v>
      </c>
      <c r="E623" s="11">
        <v>6</v>
      </c>
      <c r="F623" s="12">
        <v>1</v>
      </c>
      <c r="G623" s="7" t="s">
        <v>31</v>
      </c>
      <c r="H623" s="12">
        <v>3</v>
      </c>
      <c r="I623" s="13">
        <v>100000000</v>
      </c>
      <c r="J623" s="13">
        <v>100000000</v>
      </c>
      <c r="K623" s="14">
        <v>0</v>
      </c>
      <c r="L623" s="14">
        <v>0</v>
      </c>
      <c r="M623" s="15"/>
      <c r="N623" s="7" t="s">
        <v>104</v>
      </c>
      <c r="O623" s="10" t="s">
        <v>109558</v>
      </c>
      <c r="P623" s="7" t="s">
        <v>108051</v>
      </c>
      <c r="Q623" s="7" t="s">
        <v>108050</v>
      </c>
      <c r="R623"/>
    </row>
    <row r="624" spans="1:18" ht="90" x14ac:dyDescent="0.2">
      <c r="A624" s="10" t="s">
        <v>103377</v>
      </c>
      <c r="B624" s="10" t="s">
        <v>108701</v>
      </c>
      <c r="C624" s="11">
        <v>1</v>
      </c>
      <c r="D624" s="11">
        <v>1</v>
      </c>
      <c r="E624" s="11">
        <v>11</v>
      </c>
      <c r="F624" s="12">
        <v>1</v>
      </c>
      <c r="G624" s="7" t="s">
        <v>51</v>
      </c>
      <c r="H624" s="12">
        <v>0</v>
      </c>
      <c r="I624" s="13">
        <f>500000000+128250000*2</f>
        <v>756500000</v>
      </c>
      <c r="J624" s="13">
        <v>731282941</v>
      </c>
      <c r="K624" s="14">
        <v>0</v>
      </c>
      <c r="L624" s="14">
        <v>0</v>
      </c>
      <c r="M624" s="15"/>
      <c r="N624" s="7" t="s">
        <v>104</v>
      </c>
      <c r="O624" s="10" t="s">
        <v>109558</v>
      </c>
      <c r="P624" s="7" t="s">
        <v>108051</v>
      </c>
      <c r="Q624" s="7" t="s">
        <v>108050</v>
      </c>
      <c r="R624"/>
    </row>
    <row r="625" spans="1:18" ht="67.5" x14ac:dyDescent="0.2">
      <c r="A625" s="10" t="s">
        <v>103617</v>
      </c>
      <c r="B625" s="10" t="s">
        <v>108702</v>
      </c>
      <c r="C625" s="11">
        <v>1</v>
      </c>
      <c r="D625" s="11">
        <v>1</v>
      </c>
      <c r="E625" s="11">
        <v>14</v>
      </c>
      <c r="F625" s="12">
        <v>1</v>
      </c>
      <c r="G625" s="7" t="s">
        <v>120</v>
      </c>
      <c r="H625" s="12">
        <v>0</v>
      </c>
      <c r="I625" s="13">
        <f>749421255*2</f>
        <v>1498842510</v>
      </c>
      <c r="J625" s="13">
        <v>1498842511</v>
      </c>
      <c r="K625" s="14">
        <v>0</v>
      </c>
      <c r="L625" s="14">
        <v>0</v>
      </c>
      <c r="M625" s="15"/>
      <c r="N625" s="7" t="s">
        <v>104</v>
      </c>
      <c r="O625" s="10" t="s">
        <v>109558</v>
      </c>
      <c r="P625" s="7" t="s">
        <v>108051</v>
      </c>
      <c r="Q625" s="7" t="s">
        <v>108050</v>
      </c>
      <c r="R625"/>
    </row>
    <row r="626" spans="1:18" ht="56.25" x14ac:dyDescent="0.2">
      <c r="A626" s="10" t="s">
        <v>103617</v>
      </c>
      <c r="B626" s="10" t="s">
        <v>107790</v>
      </c>
      <c r="C626" s="11">
        <v>3</v>
      </c>
      <c r="D626" s="11">
        <v>3</v>
      </c>
      <c r="E626" s="11">
        <v>7</v>
      </c>
      <c r="F626" s="12">
        <v>1</v>
      </c>
      <c r="G626" s="7" t="s">
        <v>120</v>
      </c>
      <c r="H626" s="12">
        <v>0</v>
      </c>
      <c r="I626" s="13">
        <v>1000000000</v>
      </c>
      <c r="J626" s="13">
        <v>1000000000</v>
      </c>
      <c r="K626" s="14">
        <v>0</v>
      </c>
      <c r="L626" s="14">
        <v>0</v>
      </c>
      <c r="M626" s="15"/>
      <c r="N626" s="7" t="s">
        <v>104</v>
      </c>
      <c r="O626" s="10" t="s">
        <v>109558</v>
      </c>
      <c r="P626" s="7" t="s">
        <v>108051</v>
      </c>
      <c r="Q626" s="7" t="s">
        <v>108050</v>
      </c>
      <c r="R626"/>
    </row>
    <row r="627" spans="1:18" ht="90" x14ac:dyDescent="0.2">
      <c r="A627" s="10" t="s">
        <v>103617</v>
      </c>
      <c r="B627" s="10" t="s">
        <v>108703</v>
      </c>
      <c r="C627" s="11">
        <v>1</v>
      </c>
      <c r="D627" s="11">
        <v>1</v>
      </c>
      <c r="E627" s="11">
        <v>10</v>
      </c>
      <c r="F627" s="12">
        <v>1</v>
      </c>
      <c r="G627" s="7" t="s">
        <v>120</v>
      </c>
      <c r="H627" s="12">
        <v>0</v>
      </c>
      <c r="I627" s="13">
        <v>200000000</v>
      </c>
      <c r="J627" s="13">
        <v>200000000</v>
      </c>
      <c r="K627" s="14">
        <v>0</v>
      </c>
      <c r="L627" s="14">
        <v>0</v>
      </c>
      <c r="M627" s="15"/>
      <c r="N627" s="7" t="s">
        <v>104</v>
      </c>
      <c r="O627" s="10" t="s">
        <v>109558</v>
      </c>
      <c r="P627" s="7" t="s">
        <v>108051</v>
      </c>
      <c r="Q627" s="7" t="s">
        <v>108050</v>
      </c>
      <c r="R627"/>
    </row>
    <row r="628" spans="1:18" ht="78.75" x14ac:dyDescent="0.2">
      <c r="A628" s="10" t="s">
        <v>103617</v>
      </c>
      <c r="B628" s="10" t="s">
        <v>109409</v>
      </c>
      <c r="C628" s="11">
        <v>1</v>
      </c>
      <c r="D628" s="11">
        <v>1</v>
      </c>
      <c r="E628" s="11">
        <v>12</v>
      </c>
      <c r="F628" s="12">
        <v>1</v>
      </c>
      <c r="G628" s="7" t="s">
        <v>79</v>
      </c>
      <c r="H628" s="12">
        <v>0</v>
      </c>
      <c r="I628" s="13">
        <v>350000000</v>
      </c>
      <c r="J628" s="13">
        <v>350000000</v>
      </c>
      <c r="K628" s="14">
        <v>0</v>
      </c>
      <c r="L628" s="14">
        <v>0</v>
      </c>
      <c r="M628" s="15"/>
      <c r="N628" s="7" t="s">
        <v>104</v>
      </c>
      <c r="O628" s="10" t="s">
        <v>109558</v>
      </c>
      <c r="P628" s="7" t="s">
        <v>108051</v>
      </c>
      <c r="Q628" s="7" t="s">
        <v>108050</v>
      </c>
      <c r="R628"/>
    </row>
    <row r="629" spans="1:18" ht="90" x14ac:dyDescent="0.2">
      <c r="A629" s="10" t="s">
        <v>105905</v>
      </c>
      <c r="B629" s="10" t="s">
        <v>108704</v>
      </c>
      <c r="C629" s="11">
        <v>6</v>
      </c>
      <c r="D629" s="11">
        <v>6</v>
      </c>
      <c r="E629" s="11">
        <v>6</v>
      </c>
      <c r="F629" s="12">
        <v>1</v>
      </c>
      <c r="G629" s="7" t="s">
        <v>120</v>
      </c>
      <c r="H629" s="12">
        <v>0</v>
      </c>
      <c r="I629" s="13">
        <v>400000000</v>
      </c>
      <c r="J629" s="13">
        <v>400000000</v>
      </c>
      <c r="K629" s="14">
        <v>0</v>
      </c>
      <c r="L629" s="14">
        <v>0</v>
      </c>
      <c r="M629" s="15"/>
      <c r="N629" s="7" t="s">
        <v>104</v>
      </c>
      <c r="O629" s="10" t="s">
        <v>109558</v>
      </c>
      <c r="P629" s="7" t="s">
        <v>108051</v>
      </c>
      <c r="Q629" s="7" t="s">
        <v>108050</v>
      </c>
      <c r="R629"/>
    </row>
    <row r="630" spans="1:18" ht="112.5" x14ac:dyDescent="0.2">
      <c r="A630" s="10" t="s">
        <v>103855</v>
      </c>
      <c r="B630" s="10" t="s">
        <v>108705</v>
      </c>
      <c r="C630" s="11">
        <v>6</v>
      </c>
      <c r="D630" s="11">
        <v>6</v>
      </c>
      <c r="E630" s="11">
        <v>6</v>
      </c>
      <c r="F630" s="12">
        <v>1</v>
      </c>
      <c r="G630" s="7" t="s">
        <v>120</v>
      </c>
      <c r="H630" s="12">
        <v>0</v>
      </c>
      <c r="I630" s="13">
        <v>400000000</v>
      </c>
      <c r="J630" s="13">
        <v>400000000</v>
      </c>
      <c r="K630" s="14">
        <v>0</v>
      </c>
      <c r="L630" s="14">
        <v>0</v>
      </c>
      <c r="M630" s="15"/>
      <c r="N630" s="7" t="s">
        <v>104</v>
      </c>
      <c r="O630" s="10" t="s">
        <v>109558</v>
      </c>
      <c r="P630" s="7" t="s">
        <v>108051</v>
      </c>
      <c r="Q630" s="7" t="s">
        <v>108050</v>
      </c>
      <c r="R630"/>
    </row>
    <row r="631" spans="1:18" ht="67.5" x14ac:dyDescent="0.2">
      <c r="A631" s="10" t="s">
        <v>107496</v>
      </c>
      <c r="B631" s="10" t="s">
        <v>108706</v>
      </c>
      <c r="C631" s="11">
        <v>1</v>
      </c>
      <c r="D631" s="11">
        <v>1</v>
      </c>
      <c r="E631" s="11">
        <v>12</v>
      </c>
      <c r="F631" s="12">
        <v>1</v>
      </c>
      <c r="G631" s="7" t="s">
        <v>79</v>
      </c>
      <c r="H631" s="12">
        <v>0</v>
      </c>
      <c r="I631" s="13">
        <v>18921331000</v>
      </c>
      <c r="J631" s="13">
        <v>18921331000</v>
      </c>
      <c r="K631" s="14">
        <v>0</v>
      </c>
      <c r="L631" s="14">
        <v>0</v>
      </c>
      <c r="M631" s="15"/>
      <c r="N631" s="7" t="s">
        <v>104</v>
      </c>
      <c r="O631" s="10" t="s">
        <v>109558</v>
      </c>
      <c r="P631" s="7" t="s">
        <v>108051</v>
      </c>
      <c r="Q631" s="7" t="s">
        <v>108050</v>
      </c>
      <c r="R631"/>
    </row>
    <row r="632" spans="1:18" ht="67.5" x14ac:dyDescent="0.2">
      <c r="A632" s="10" t="s">
        <v>107496</v>
      </c>
      <c r="B632" s="10" t="s">
        <v>109410</v>
      </c>
      <c r="C632" s="11">
        <v>1</v>
      </c>
      <c r="D632" s="11">
        <v>1</v>
      </c>
      <c r="E632" s="11">
        <v>12</v>
      </c>
      <c r="F632" s="12">
        <v>1</v>
      </c>
      <c r="G632" s="7" t="s">
        <v>79</v>
      </c>
      <c r="H632" s="12">
        <v>0</v>
      </c>
      <c r="I632" s="13">
        <v>28000000000</v>
      </c>
      <c r="J632" s="13">
        <v>28000000000</v>
      </c>
      <c r="K632" s="14">
        <v>0</v>
      </c>
      <c r="L632" s="14">
        <v>0</v>
      </c>
      <c r="M632" s="15"/>
      <c r="N632" s="7" t="s">
        <v>104</v>
      </c>
      <c r="O632" s="10" t="s">
        <v>109558</v>
      </c>
      <c r="P632" s="7" t="s">
        <v>108051</v>
      </c>
      <c r="Q632" s="7" t="s">
        <v>108050</v>
      </c>
      <c r="R632"/>
    </row>
    <row r="633" spans="1:18" ht="90" x14ac:dyDescent="0.2">
      <c r="A633" s="10" t="s">
        <v>104071</v>
      </c>
      <c r="B633" s="10" t="s">
        <v>108707</v>
      </c>
      <c r="C633" s="11">
        <v>1</v>
      </c>
      <c r="D633" s="11">
        <v>1</v>
      </c>
      <c r="E633" s="11">
        <v>12</v>
      </c>
      <c r="F633" s="12">
        <v>1</v>
      </c>
      <c r="G633" s="7" t="s">
        <v>120</v>
      </c>
      <c r="H633" s="12">
        <v>0</v>
      </c>
      <c r="I633" s="13">
        <v>1500000000</v>
      </c>
      <c r="J633" s="13">
        <v>1500000000</v>
      </c>
      <c r="K633" s="14">
        <v>0</v>
      </c>
      <c r="L633" s="14">
        <v>0</v>
      </c>
      <c r="M633" s="15"/>
      <c r="N633" s="7" t="s">
        <v>104</v>
      </c>
      <c r="O633" s="10" t="s">
        <v>109558</v>
      </c>
      <c r="P633" s="7" t="s">
        <v>108051</v>
      </c>
      <c r="Q633" s="7" t="s">
        <v>108050</v>
      </c>
      <c r="R633"/>
    </row>
    <row r="634" spans="1:18" ht="45" x14ac:dyDescent="0.2">
      <c r="A634" s="10" t="s">
        <v>22353</v>
      </c>
      <c r="B634" s="10" t="s">
        <v>108708</v>
      </c>
      <c r="C634" s="11">
        <v>1</v>
      </c>
      <c r="D634" s="11">
        <v>1</v>
      </c>
      <c r="E634" s="11">
        <v>3</v>
      </c>
      <c r="F634" s="12">
        <v>1</v>
      </c>
      <c r="G634" s="7" t="s">
        <v>17</v>
      </c>
      <c r="H634" s="12">
        <v>0</v>
      </c>
      <c r="I634" s="13">
        <f>10000000000+9642000000</f>
        <v>19642000000</v>
      </c>
      <c r="J634" s="13">
        <f>10000000000+9642000000</f>
        <v>19642000000</v>
      </c>
      <c r="K634" s="14">
        <v>0</v>
      </c>
      <c r="L634" s="14">
        <v>0</v>
      </c>
      <c r="M634" s="15"/>
      <c r="N634" s="7" t="s">
        <v>104</v>
      </c>
      <c r="O634" s="10" t="s">
        <v>109558</v>
      </c>
      <c r="P634" s="7" t="s">
        <v>108051</v>
      </c>
      <c r="Q634" s="7" t="s">
        <v>108050</v>
      </c>
      <c r="R634"/>
    </row>
    <row r="635" spans="1:18" ht="78.75" x14ac:dyDescent="0.2">
      <c r="A635" s="10" t="s">
        <v>106044</v>
      </c>
      <c r="B635" s="10" t="s">
        <v>108709</v>
      </c>
      <c r="C635" s="11">
        <v>1</v>
      </c>
      <c r="D635" s="11">
        <v>1</v>
      </c>
      <c r="E635" s="11">
        <v>15</v>
      </c>
      <c r="F635" s="12">
        <v>1</v>
      </c>
      <c r="G635" s="7" t="s">
        <v>120</v>
      </c>
      <c r="H635" s="12">
        <v>0</v>
      </c>
      <c r="I635" s="13">
        <v>120000000</v>
      </c>
      <c r="J635" s="13">
        <v>120000000</v>
      </c>
      <c r="K635" s="14">
        <v>0</v>
      </c>
      <c r="L635" s="14">
        <v>0</v>
      </c>
      <c r="M635" s="15"/>
      <c r="N635" s="7" t="s">
        <v>104</v>
      </c>
      <c r="O635" s="10" t="s">
        <v>109558</v>
      </c>
      <c r="P635" s="7" t="s">
        <v>108051</v>
      </c>
      <c r="Q635" s="7" t="s">
        <v>108050</v>
      </c>
      <c r="R635"/>
    </row>
    <row r="636" spans="1:18" ht="56.25" x14ac:dyDescent="0.2">
      <c r="A636" s="10" t="s">
        <v>106928</v>
      </c>
      <c r="B636" s="10" t="s">
        <v>108710</v>
      </c>
      <c r="C636" s="11">
        <v>1</v>
      </c>
      <c r="D636" s="11">
        <v>1</v>
      </c>
      <c r="E636" s="11">
        <v>9</v>
      </c>
      <c r="F636" s="12">
        <v>1</v>
      </c>
      <c r="G636" s="7" t="s">
        <v>17</v>
      </c>
      <c r="H636" s="12">
        <v>0</v>
      </c>
      <c r="I636" s="13">
        <v>432128476</v>
      </c>
      <c r="J636" s="13">
        <v>432128476</v>
      </c>
      <c r="K636" s="14">
        <v>0</v>
      </c>
      <c r="L636" s="14">
        <v>0</v>
      </c>
      <c r="M636" s="15"/>
      <c r="N636" s="7" t="s">
        <v>104</v>
      </c>
      <c r="O636" s="10" t="s">
        <v>109558</v>
      </c>
      <c r="P636" s="7" t="s">
        <v>108051</v>
      </c>
      <c r="Q636" s="7" t="s">
        <v>108050</v>
      </c>
      <c r="R636"/>
    </row>
    <row r="637" spans="1:18" ht="45" x14ac:dyDescent="0.2">
      <c r="A637" s="10" t="s">
        <v>106928</v>
      </c>
      <c r="B637" s="10" t="s">
        <v>107789</v>
      </c>
      <c r="C637" s="11">
        <v>1</v>
      </c>
      <c r="D637" s="11">
        <v>1</v>
      </c>
      <c r="E637" s="11">
        <v>8</v>
      </c>
      <c r="F637" s="12">
        <v>1</v>
      </c>
      <c r="G637" s="7" t="s">
        <v>17</v>
      </c>
      <c r="H637" s="12">
        <v>0</v>
      </c>
      <c r="I637" s="13">
        <v>1293081524</v>
      </c>
      <c r="J637" s="13">
        <v>1000000000</v>
      </c>
      <c r="K637" s="14">
        <v>0</v>
      </c>
      <c r="L637" s="14">
        <v>0</v>
      </c>
      <c r="M637" s="15"/>
      <c r="N637" s="7" t="s">
        <v>104</v>
      </c>
      <c r="O637" s="10" t="s">
        <v>109558</v>
      </c>
      <c r="P637" s="7" t="s">
        <v>108051</v>
      </c>
      <c r="Q637" s="7" t="s">
        <v>108050</v>
      </c>
      <c r="R637"/>
    </row>
    <row r="638" spans="1:18" ht="67.5" x14ac:dyDescent="0.2">
      <c r="A638" s="10" t="s">
        <v>20236</v>
      </c>
      <c r="B638" s="10" t="s">
        <v>108711</v>
      </c>
      <c r="C638" s="11">
        <v>1</v>
      </c>
      <c r="D638" s="11">
        <v>1</v>
      </c>
      <c r="E638" s="11">
        <v>3</v>
      </c>
      <c r="F638" s="12">
        <v>1</v>
      </c>
      <c r="G638" s="7" t="s">
        <v>51</v>
      </c>
      <c r="H638" s="12">
        <v>0</v>
      </c>
      <c r="I638" s="13">
        <v>50000000</v>
      </c>
      <c r="J638" s="13">
        <v>50000000</v>
      </c>
      <c r="K638" s="14">
        <v>0</v>
      </c>
      <c r="L638" s="14">
        <v>0</v>
      </c>
      <c r="M638" s="15"/>
      <c r="N638" s="7" t="s">
        <v>104</v>
      </c>
      <c r="O638" s="10" t="s">
        <v>109558</v>
      </c>
      <c r="P638" s="7" t="s">
        <v>108051</v>
      </c>
      <c r="Q638" s="7" t="s">
        <v>108050</v>
      </c>
      <c r="R638"/>
    </row>
    <row r="639" spans="1:18" ht="67.5" x14ac:dyDescent="0.2">
      <c r="A639" s="10" t="s">
        <v>96155</v>
      </c>
      <c r="B639" s="10" t="s">
        <v>108712</v>
      </c>
      <c r="C639" s="11">
        <v>1</v>
      </c>
      <c r="D639" s="11">
        <v>1</v>
      </c>
      <c r="E639" s="11">
        <v>2</v>
      </c>
      <c r="F639" s="12">
        <v>1</v>
      </c>
      <c r="G639" s="7" t="s">
        <v>120</v>
      </c>
      <c r="H639" s="12">
        <v>0</v>
      </c>
      <c r="I639" s="13">
        <v>15000000</v>
      </c>
      <c r="J639" s="13">
        <v>15000000</v>
      </c>
      <c r="K639" s="14">
        <v>0</v>
      </c>
      <c r="L639" s="14">
        <v>0</v>
      </c>
      <c r="M639" s="15"/>
      <c r="N639" s="7" t="s">
        <v>104</v>
      </c>
      <c r="O639" s="10" t="s">
        <v>109558</v>
      </c>
      <c r="P639" s="7" t="s">
        <v>108051</v>
      </c>
      <c r="Q639" s="7" t="s">
        <v>108050</v>
      </c>
      <c r="R639"/>
    </row>
    <row r="640" spans="1:18" ht="78.75" x14ac:dyDescent="0.2">
      <c r="A640" s="10" t="s">
        <v>96155</v>
      </c>
      <c r="B640" s="10" t="s">
        <v>108713</v>
      </c>
      <c r="C640" s="11">
        <v>1</v>
      </c>
      <c r="D640" s="11">
        <v>1</v>
      </c>
      <c r="E640" s="11">
        <v>2</v>
      </c>
      <c r="F640" s="12">
        <v>1</v>
      </c>
      <c r="G640" s="7" t="s">
        <v>120</v>
      </c>
      <c r="H640" s="12">
        <v>0</v>
      </c>
      <c r="I640" s="13">
        <v>29496000</v>
      </c>
      <c r="J640" s="13">
        <v>29496000</v>
      </c>
      <c r="K640" s="14">
        <v>0</v>
      </c>
      <c r="L640" s="14">
        <v>0</v>
      </c>
      <c r="M640" s="15"/>
      <c r="N640" s="7" t="s">
        <v>104</v>
      </c>
      <c r="O640" s="10" t="s">
        <v>109558</v>
      </c>
      <c r="P640" s="7" t="s">
        <v>108051</v>
      </c>
      <c r="Q640" s="7" t="s">
        <v>108050</v>
      </c>
      <c r="R640"/>
    </row>
    <row r="641" spans="1:18" ht="67.5" x14ac:dyDescent="0.2">
      <c r="A641" s="10" t="s">
        <v>96155</v>
      </c>
      <c r="B641" s="10" t="s">
        <v>108714</v>
      </c>
      <c r="C641" s="11">
        <v>1</v>
      </c>
      <c r="D641" s="11">
        <v>1</v>
      </c>
      <c r="E641" s="11">
        <v>2</v>
      </c>
      <c r="F641" s="12">
        <v>1</v>
      </c>
      <c r="G641" s="7" t="s">
        <v>120</v>
      </c>
      <c r="H641" s="12">
        <v>0</v>
      </c>
      <c r="I641" s="13">
        <v>76032000</v>
      </c>
      <c r="J641" s="13">
        <v>76032000</v>
      </c>
      <c r="K641" s="14">
        <v>0</v>
      </c>
      <c r="L641" s="14">
        <v>0</v>
      </c>
      <c r="M641" s="15"/>
      <c r="N641" s="7" t="s">
        <v>104</v>
      </c>
      <c r="O641" s="10" t="s">
        <v>109558</v>
      </c>
      <c r="P641" s="7" t="s">
        <v>108051</v>
      </c>
      <c r="Q641" s="7" t="s">
        <v>108050</v>
      </c>
      <c r="R641"/>
    </row>
    <row r="642" spans="1:18" ht="112.5" x14ac:dyDescent="0.2">
      <c r="A642" s="10" t="s">
        <v>51460</v>
      </c>
      <c r="B642" s="10" t="s">
        <v>108715</v>
      </c>
      <c r="C642" s="11">
        <v>4</v>
      </c>
      <c r="D642" s="11">
        <v>4</v>
      </c>
      <c r="E642" s="11">
        <v>1</v>
      </c>
      <c r="F642" s="12">
        <v>1</v>
      </c>
      <c r="G642" s="7" t="s">
        <v>58</v>
      </c>
      <c r="H642" s="12">
        <v>0</v>
      </c>
      <c r="I642" s="13">
        <v>5573000</v>
      </c>
      <c r="J642" s="13">
        <v>5573000</v>
      </c>
      <c r="K642" s="14">
        <v>0</v>
      </c>
      <c r="L642" s="14">
        <v>0</v>
      </c>
      <c r="M642" s="15"/>
      <c r="N642" s="7" t="s">
        <v>104</v>
      </c>
      <c r="O642" s="10" t="s">
        <v>109558</v>
      </c>
      <c r="P642" s="7" t="s">
        <v>108051</v>
      </c>
      <c r="Q642" s="7" t="s">
        <v>108050</v>
      </c>
      <c r="R642"/>
    </row>
    <row r="643" spans="1:18" ht="33.75" x14ac:dyDescent="0.2">
      <c r="A643" s="10" t="s">
        <v>101532</v>
      </c>
      <c r="B643" s="10" t="s">
        <v>107791</v>
      </c>
      <c r="C643" s="11">
        <v>1</v>
      </c>
      <c r="D643" s="11">
        <v>1</v>
      </c>
      <c r="E643" s="11">
        <v>5</v>
      </c>
      <c r="F643" s="12">
        <v>1</v>
      </c>
      <c r="G643" s="7" t="s">
        <v>17</v>
      </c>
      <c r="H643" s="12">
        <v>2</v>
      </c>
      <c r="I643" s="13">
        <f>3720000000+179582222</f>
        <v>3899582222</v>
      </c>
      <c r="J643" s="13">
        <v>3838570010</v>
      </c>
      <c r="K643" s="14">
        <v>0</v>
      </c>
      <c r="L643" s="14">
        <v>0</v>
      </c>
      <c r="M643" s="15"/>
      <c r="N643" s="7" t="s">
        <v>104</v>
      </c>
      <c r="O643" s="10" t="s">
        <v>109558</v>
      </c>
      <c r="P643" s="7" t="s">
        <v>108051</v>
      </c>
      <c r="Q643" s="7" t="s">
        <v>108050</v>
      </c>
      <c r="R643"/>
    </row>
    <row r="644" spans="1:18" ht="45" x14ac:dyDescent="0.2">
      <c r="A644" s="10" t="s">
        <v>104011</v>
      </c>
      <c r="B644" s="10" t="s">
        <v>107792</v>
      </c>
      <c r="C644" s="11">
        <v>1</v>
      </c>
      <c r="D644" s="11">
        <v>1</v>
      </c>
      <c r="E644" s="11">
        <v>6</v>
      </c>
      <c r="F644" s="12">
        <v>1</v>
      </c>
      <c r="G644" s="7" t="s">
        <v>31</v>
      </c>
      <c r="H644" s="12">
        <v>2</v>
      </c>
      <c r="I644" s="13">
        <f>279365673+12709081</f>
        <v>292074754</v>
      </c>
      <c r="J644" s="13">
        <f>279365673+12709081</f>
        <v>292074754</v>
      </c>
      <c r="K644" s="14">
        <v>0</v>
      </c>
      <c r="L644" s="14">
        <v>0</v>
      </c>
      <c r="M644" s="15"/>
      <c r="N644" s="7" t="s">
        <v>104</v>
      </c>
      <c r="O644" s="10" t="s">
        <v>109558</v>
      </c>
      <c r="P644" s="7" t="s">
        <v>108051</v>
      </c>
      <c r="Q644" s="7" t="s">
        <v>108050</v>
      </c>
      <c r="R644"/>
    </row>
    <row r="645" spans="1:18" ht="33.75" x14ac:dyDescent="0.2">
      <c r="A645" s="10" t="s">
        <v>101532</v>
      </c>
      <c r="B645" s="10" t="s">
        <v>107793</v>
      </c>
      <c r="C645" s="11">
        <v>1</v>
      </c>
      <c r="D645" s="11">
        <v>1</v>
      </c>
      <c r="E645" s="11">
        <v>5</v>
      </c>
      <c r="F645" s="12">
        <v>1</v>
      </c>
      <c r="G645" s="7" t="s">
        <v>17</v>
      </c>
      <c r="H645" s="12">
        <v>2</v>
      </c>
      <c r="I645" s="13">
        <f>3673170479+377867314</f>
        <v>4051037793</v>
      </c>
      <c r="J645" s="13">
        <v>3996833229</v>
      </c>
      <c r="K645" s="14">
        <v>0</v>
      </c>
      <c r="L645" s="14">
        <v>0</v>
      </c>
      <c r="M645" s="15"/>
      <c r="N645" s="7" t="s">
        <v>104</v>
      </c>
      <c r="O645" s="10" t="s">
        <v>109558</v>
      </c>
      <c r="P645" s="7" t="s">
        <v>108051</v>
      </c>
      <c r="Q645" s="7" t="s">
        <v>108050</v>
      </c>
      <c r="R645"/>
    </row>
    <row r="646" spans="1:18" ht="45" x14ac:dyDescent="0.2">
      <c r="A646" s="10" t="s">
        <v>104011</v>
      </c>
      <c r="B646" s="10" t="s">
        <v>107794</v>
      </c>
      <c r="C646" s="11">
        <v>1</v>
      </c>
      <c r="D646" s="11">
        <v>1</v>
      </c>
      <c r="E646" s="11">
        <v>6</v>
      </c>
      <c r="F646" s="12">
        <v>1</v>
      </c>
      <c r="G646" s="7" t="s">
        <v>31</v>
      </c>
      <c r="H646" s="12">
        <v>2</v>
      </c>
      <c r="I646" s="13">
        <f>326829521+14604513</f>
        <v>341434034</v>
      </c>
      <c r="J646" s="13">
        <f>326829521+14604513</f>
        <v>341434034</v>
      </c>
      <c r="K646" s="14">
        <v>0</v>
      </c>
      <c r="L646" s="14">
        <v>0</v>
      </c>
      <c r="M646" s="15"/>
      <c r="N646" s="7" t="s">
        <v>104</v>
      </c>
      <c r="O646" s="10" t="s">
        <v>109558</v>
      </c>
      <c r="P646" s="7" t="s">
        <v>108051</v>
      </c>
      <c r="Q646" s="7" t="s">
        <v>108050</v>
      </c>
      <c r="R646"/>
    </row>
    <row r="647" spans="1:18" ht="33.75" x14ac:dyDescent="0.2">
      <c r="A647" s="10" t="s">
        <v>101532</v>
      </c>
      <c r="B647" s="10" t="s">
        <v>107795</v>
      </c>
      <c r="C647" s="11">
        <v>1</v>
      </c>
      <c r="D647" s="11">
        <v>1</v>
      </c>
      <c r="E647" s="11">
        <v>5</v>
      </c>
      <c r="F647" s="12">
        <v>1</v>
      </c>
      <c r="G647" s="7" t="s">
        <v>17</v>
      </c>
      <c r="H647" s="12">
        <v>2</v>
      </c>
      <c r="I647" s="13">
        <f>3657208831+395491742</f>
        <v>4052700573</v>
      </c>
      <c r="J647" s="13">
        <v>3986535165</v>
      </c>
      <c r="K647" s="14">
        <v>0</v>
      </c>
      <c r="L647" s="14">
        <v>0</v>
      </c>
      <c r="M647" s="15"/>
      <c r="N647" s="7" t="s">
        <v>104</v>
      </c>
      <c r="O647" s="10" t="s">
        <v>109558</v>
      </c>
      <c r="P647" s="7" t="s">
        <v>108051</v>
      </c>
      <c r="Q647" s="7" t="s">
        <v>108050</v>
      </c>
      <c r="R647"/>
    </row>
    <row r="648" spans="1:18" ht="45" x14ac:dyDescent="0.2">
      <c r="A648" s="10" t="s">
        <v>104011</v>
      </c>
      <c r="B648" s="10" t="s">
        <v>107796</v>
      </c>
      <c r="C648" s="11">
        <v>1</v>
      </c>
      <c r="D648" s="11">
        <v>1</v>
      </c>
      <c r="E648" s="11">
        <v>6</v>
      </c>
      <c r="F648" s="12">
        <v>1</v>
      </c>
      <c r="G648" s="7" t="s">
        <v>31</v>
      </c>
      <c r="H648" s="12">
        <v>2</v>
      </c>
      <c r="I648" s="13">
        <f>342791168+46658704</f>
        <v>389449872</v>
      </c>
      <c r="J648" s="13">
        <f>342791168+46658704</f>
        <v>389449872</v>
      </c>
      <c r="K648" s="14">
        <v>0</v>
      </c>
      <c r="L648" s="14">
        <v>0</v>
      </c>
      <c r="M648" s="15"/>
      <c r="N648" s="7" t="s">
        <v>104</v>
      </c>
      <c r="O648" s="10" t="s">
        <v>109558</v>
      </c>
      <c r="P648" s="7" t="s">
        <v>108051</v>
      </c>
      <c r="Q648" s="7" t="s">
        <v>108050</v>
      </c>
      <c r="R648"/>
    </row>
    <row r="649" spans="1:18" ht="33.75" x14ac:dyDescent="0.2">
      <c r="A649" s="10" t="s">
        <v>101532</v>
      </c>
      <c r="B649" s="10" t="s">
        <v>107797</v>
      </c>
      <c r="C649" s="11">
        <v>1</v>
      </c>
      <c r="D649" s="11">
        <v>1</v>
      </c>
      <c r="E649" s="11">
        <v>5</v>
      </c>
      <c r="F649" s="12">
        <v>1</v>
      </c>
      <c r="G649" s="7" t="s">
        <v>17</v>
      </c>
      <c r="H649" s="12">
        <v>2</v>
      </c>
      <c r="I649" s="13">
        <f>3720028159+382845303</f>
        <v>4102873462</v>
      </c>
      <c r="J649" s="13">
        <v>4035707619</v>
      </c>
      <c r="K649" s="14">
        <v>0</v>
      </c>
      <c r="L649" s="14">
        <v>0</v>
      </c>
      <c r="M649" s="15"/>
      <c r="N649" s="7" t="s">
        <v>104</v>
      </c>
      <c r="O649" s="10" t="s">
        <v>109558</v>
      </c>
      <c r="P649" s="7" t="s">
        <v>108051</v>
      </c>
      <c r="Q649" s="7" t="s">
        <v>108050</v>
      </c>
      <c r="R649"/>
    </row>
    <row r="650" spans="1:18" ht="45" x14ac:dyDescent="0.2">
      <c r="A650" s="10" t="s">
        <v>104011</v>
      </c>
      <c r="B650" s="10" t="s">
        <v>107798</v>
      </c>
      <c r="C650" s="11">
        <v>1</v>
      </c>
      <c r="D650" s="11">
        <v>1</v>
      </c>
      <c r="E650" s="11">
        <v>6</v>
      </c>
      <c r="F650" s="12">
        <v>1</v>
      </c>
      <c r="G650" s="7" t="s">
        <v>31</v>
      </c>
      <c r="H650" s="12">
        <v>2</v>
      </c>
      <c r="I650" s="13">
        <f>279964951+6897907</f>
        <v>286862858</v>
      </c>
      <c r="J650" s="13">
        <f>279964951+6897907</f>
        <v>286862858</v>
      </c>
      <c r="K650" s="14">
        <v>0</v>
      </c>
      <c r="L650" s="14">
        <v>0</v>
      </c>
      <c r="M650" s="15"/>
      <c r="N650" s="7" t="s">
        <v>104</v>
      </c>
      <c r="O650" s="10" t="s">
        <v>109558</v>
      </c>
      <c r="P650" s="7" t="s">
        <v>108051</v>
      </c>
      <c r="Q650" s="7" t="s">
        <v>108050</v>
      </c>
      <c r="R650"/>
    </row>
    <row r="651" spans="1:18" ht="33.75" x14ac:dyDescent="0.2">
      <c r="A651" s="10" t="s">
        <v>101532</v>
      </c>
      <c r="B651" s="10" t="s">
        <v>107799</v>
      </c>
      <c r="C651" s="11">
        <v>1</v>
      </c>
      <c r="D651" s="11">
        <v>1</v>
      </c>
      <c r="E651" s="11">
        <v>5</v>
      </c>
      <c r="F651" s="12">
        <v>1</v>
      </c>
      <c r="G651" s="7" t="s">
        <v>17</v>
      </c>
      <c r="H651" s="12">
        <v>2</v>
      </c>
      <c r="I651" s="13">
        <f>1833400000+189785195</f>
        <v>2023185195</v>
      </c>
      <c r="J651" s="13">
        <v>2003669679</v>
      </c>
      <c r="K651" s="14">
        <v>0</v>
      </c>
      <c r="L651" s="14">
        <v>0</v>
      </c>
      <c r="M651" s="15"/>
      <c r="N651" s="7" t="s">
        <v>104</v>
      </c>
      <c r="O651" s="10" t="s">
        <v>109558</v>
      </c>
      <c r="P651" s="7" t="s">
        <v>108051</v>
      </c>
      <c r="Q651" s="7" t="s">
        <v>108050</v>
      </c>
      <c r="R651"/>
    </row>
    <row r="652" spans="1:18" ht="45" x14ac:dyDescent="0.2">
      <c r="A652" s="10" t="s">
        <v>104011</v>
      </c>
      <c r="B652" s="10" t="s">
        <v>107800</v>
      </c>
      <c r="C652" s="11">
        <v>1</v>
      </c>
      <c r="D652" s="11">
        <v>1</v>
      </c>
      <c r="E652" s="11">
        <v>6</v>
      </c>
      <c r="F652" s="12">
        <v>1</v>
      </c>
      <c r="G652" s="7" t="s">
        <v>31</v>
      </c>
      <c r="H652" s="12">
        <v>2</v>
      </c>
      <c r="I652" s="13">
        <f>166600000+7423666</f>
        <v>174023666</v>
      </c>
      <c r="J652" s="13">
        <f>166600000+7423666</f>
        <v>174023666</v>
      </c>
      <c r="K652" s="14">
        <v>0</v>
      </c>
      <c r="L652" s="14">
        <v>0</v>
      </c>
      <c r="M652" s="15"/>
      <c r="N652" s="7" t="s">
        <v>104</v>
      </c>
      <c r="O652" s="10" t="s">
        <v>109558</v>
      </c>
      <c r="P652" s="7" t="s">
        <v>108051</v>
      </c>
      <c r="Q652" s="7" t="s">
        <v>108050</v>
      </c>
      <c r="R652"/>
    </row>
    <row r="653" spans="1:18" ht="33.75" x14ac:dyDescent="0.2">
      <c r="A653" s="10" t="s">
        <v>101532</v>
      </c>
      <c r="B653" s="10" t="s">
        <v>107801</v>
      </c>
      <c r="C653" s="11">
        <v>1</v>
      </c>
      <c r="D653" s="11">
        <v>1</v>
      </c>
      <c r="E653" s="11">
        <v>5</v>
      </c>
      <c r="F653" s="12">
        <v>1</v>
      </c>
      <c r="G653" s="7" t="s">
        <v>17</v>
      </c>
      <c r="H653" s="12">
        <v>2</v>
      </c>
      <c r="I653" s="13">
        <f>4196661132+458655487</f>
        <v>4655316619</v>
      </c>
      <c r="J653" s="13">
        <v>4534617807</v>
      </c>
      <c r="K653" s="14">
        <v>0</v>
      </c>
      <c r="L653" s="14">
        <v>0</v>
      </c>
      <c r="M653" s="15"/>
      <c r="N653" s="7" t="s">
        <v>104</v>
      </c>
      <c r="O653" s="10" t="s">
        <v>109558</v>
      </c>
      <c r="P653" s="7" t="s">
        <v>108051</v>
      </c>
      <c r="Q653" s="7" t="s">
        <v>108050</v>
      </c>
      <c r="R653"/>
    </row>
    <row r="654" spans="1:18" ht="45" x14ac:dyDescent="0.2">
      <c r="A654" s="10" t="s">
        <v>104011</v>
      </c>
      <c r="B654" s="10" t="s">
        <v>107802</v>
      </c>
      <c r="C654" s="11">
        <v>1</v>
      </c>
      <c r="D654" s="11">
        <v>1</v>
      </c>
      <c r="E654" s="11">
        <v>6</v>
      </c>
      <c r="F654" s="12">
        <v>1</v>
      </c>
      <c r="G654" s="7" t="s">
        <v>31</v>
      </c>
      <c r="H654" s="12">
        <v>2</v>
      </c>
      <c r="I654" s="13">
        <f>302493609+14036342</f>
        <v>316529951</v>
      </c>
      <c r="J654" s="13">
        <f>302493609+14036342</f>
        <v>316529951</v>
      </c>
      <c r="K654" s="14">
        <v>0</v>
      </c>
      <c r="L654" s="14">
        <v>0</v>
      </c>
      <c r="M654" s="15"/>
      <c r="N654" s="7" t="s">
        <v>104</v>
      </c>
      <c r="O654" s="10" t="s">
        <v>109558</v>
      </c>
      <c r="P654" s="7" t="s">
        <v>108051</v>
      </c>
      <c r="Q654" s="7" t="s">
        <v>108050</v>
      </c>
      <c r="R654"/>
    </row>
    <row r="655" spans="1:18" ht="45" x14ac:dyDescent="0.2">
      <c r="A655" s="10" t="s">
        <v>101532</v>
      </c>
      <c r="B655" s="10" t="s">
        <v>107972</v>
      </c>
      <c r="C655" s="11">
        <v>1</v>
      </c>
      <c r="D655" s="11">
        <v>1</v>
      </c>
      <c r="E655" s="11">
        <v>5</v>
      </c>
      <c r="F655" s="12">
        <v>1</v>
      </c>
      <c r="G655" s="7" t="s">
        <v>17</v>
      </c>
      <c r="H655" s="12">
        <v>2</v>
      </c>
      <c r="I655" s="13">
        <f>3178021638+130737604+221163504</f>
        <v>3529922746</v>
      </c>
      <c r="J655" s="13">
        <v>3445357364</v>
      </c>
      <c r="K655" s="14">
        <v>0</v>
      </c>
      <c r="L655" s="14">
        <v>0</v>
      </c>
      <c r="M655" s="15"/>
      <c r="N655" s="7" t="s">
        <v>104</v>
      </c>
      <c r="O655" s="10" t="s">
        <v>109558</v>
      </c>
      <c r="P655" s="7" t="s">
        <v>108051</v>
      </c>
      <c r="Q655" s="7" t="s">
        <v>108050</v>
      </c>
      <c r="R655"/>
    </row>
    <row r="656" spans="1:18" ht="45" x14ac:dyDescent="0.2">
      <c r="A656" s="10" t="s">
        <v>104011</v>
      </c>
      <c r="B656" s="10" t="s">
        <v>107803</v>
      </c>
      <c r="C656" s="11">
        <v>1</v>
      </c>
      <c r="D656" s="11">
        <v>1</v>
      </c>
      <c r="E656" s="11">
        <v>6</v>
      </c>
      <c r="F656" s="12">
        <v>1</v>
      </c>
      <c r="G656" s="7" t="s">
        <v>31</v>
      </c>
      <c r="H656" s="12">
        <v>2</v>
      </c>
      <c r="I656" s="13">
        <f>321028757+16355122</f>
        <v>337383879</v>
      </c>
      <c r="J656" s="13">
        <f>321028757+16355122</f>
        <v>337383879</v>
      </c>
      <c r="K656" s="14">
        <v>0</v>
      </c>
      <c r="L656" s="14">
        <v>0</v>
      </c>
      <c r="M656" s="15"/>
      <c r="N656" s="7" t="s">
        <v>104</v>
      </c>
      <c r="O656" s="10" t="s">
        <v>109558</v>
      </c>
      <c r="P656" s="7" t="s">
        <v>108051</v>
      </c>
      <c r="Q656" s="7" t="s">
        <v>108050</v>
      </c>
      <c r="R656"/>
    </row>
    <row r="657" spans="1:18" ht="33.75" x14ac:dyDescent="0.2">
      <c r="A657" s="10" t="s">
        <v>101532</v>
      </c>
      <c r="B657" s="10" t="s">
        <v>107973</v>
      </c>
      <c r="C657" s="11">
        <v>1</v>
      </c>
      <c r="D657" s="11">
        <v>1</v>
      </c>
      <c r="E657" s="11">
        <v>5</v>
      </c>
      <c r="F657" s="12">
        <v>1</v>
      </c>
      <c r="G657" s="7" t="s">
        <v>17</v>
      </c>
      <c r="H657" s="12">
        <v>2</v>
      </c>
      <c r="I657" s="13">
        <f>1847200000+89035424</f>
        <v>1936235424</v>
      </c>
      <c r="J657" s="13">
        <v>1905903907</v>
      </c>
      <c r="K657" s="14">
        <v>0</v>
      </c>
      <c r="L657" s="14">
        <v>0</v>
      </c>
      <c r="M657" s="15"/>
      <c r="N657" s="7" t="s">
        <v>104</v>
      </c>
      <c r="O657" s="10" t="s">
        <v>109558</v>
      </c>
      <c r="P657" s="7" t="s">
        <v>108051</v>
      </c>
      <c r="Q657" s="7" t="s">
        <v>108050</v>
      </c>
      <c r="R657"/>
    </row>
    <row r="658" spans="1:18" ht="45" x14ac:dyDescent="0.2">
      <c r="A658" s="10" t="s">
        <v>104011</v>
      </c>
      <c r="B658" s="10" t="s">
        <v>107974</v>
      </c>
      <c r="C658" s="11">
        <v>1</v>
      </c>
      <c r="D658" s="11">
        <v>1</v>
      </c>
      <c r="E658" s="11">
        <v>6</v>
      </c>
      <c r="F658" s="12">
        <v>1</v>
      </c>
      <c r="G658" s="7" t="s">
        <v>31</v>
      </c>
      <c r="H658" s="12">
        <v>2</v>
      </c>
      <c r="I658" s="13">
        <f>152794568+6790587</f>
        <v>159585155</v>
      </c>
      <c r="J658" s="13">
        <f>152794568+6790587</f>
        <v>159585155</v>
      </c>
      <c r="K658" s="14">
        <v>0</v>
      </c>
      <c r="L658" s="14">
        <v>0</v>
      </c>
      <c r="M658" s="15"/>
      <c r="N658" s="7" t="s">
        <v>104</v>
      </c>
      <c r="O658" s="10" t="s">
        <v>109558</v>
      </c>
      <c r="P658" s="7" t="s">
        <v>108051</v>
      </c>
      <c r="Q658" s="7" t="s">
        <v>108050</v>
      </c>
      <c r="R658"/>
    </row>
    <row r="659" spans="1:18" ht="33.75" x14ac:dyDescent="0.2">
      <c r="A659" s="10" t="s">
        <v>101532</v>
      </c>
      <c r="B659" s="10" t="s">
        <v>107804</v>
      </c>
      <c r="C659" s="11">
        <v>1</v>
      </c>
      <c r="D659" s="11">
        <v>1</v>
      </c>
      <c r="E659" s="11">
        <v>5</v>
      </c>
      <c r="F659" s="12">
        <v>1</v>
      </c>
      <c r="G659" s="7" t="s">
        <v>17</v>
      </c>
      <c r="H659" s="12">
        <v>2</v>
      </c>
      <c r="I659" s="13">
        <f>3720000000+337305877</f>
        <v>4057305877</v>
      </c>
      <c r="J659" s="13">
        <v>4000434955</v>
      </c>
      <c r="K659" s="14">
        <v>0</v>
      </c>
      <c r="L659" s="14">
        <v>0</v>
      </c>
      <c r="M659" s="15"/>
      <c r="N659" s="7" t="s">
        <v>104</v>
      </c>
      <c r="O659" s="10" t="s">
        <v>109558</v>
      </c>
      <c r="P659" s="7" t="s">
        <v>108051</v>
      </c>
      <c r="Q659" s="7" t="s">
        <v>108050</v>
      </c>
      <c r="R659"/>
    </row>
    <row r="660" spans="1:18" ht="45" x14ac:dyDescent="0.2">
      <c r="A660" s="10" t="s">
        <v>104011</v>
      </c>
      <c r="B660" s="10" t="s">
        <v>107805</v>
      </c>
      <c r="C660" s="11">
        <v>1</v>
      </c>
      <c r="D660" s="11">
        <v>1</v>
      </c>
      <c r="E660" s="11">
        <v>6</v>
      </c>
      <c r="F660" s="12">
        <v>1</v>
      </c>
      <c r="G660" s="7" t="s">
        <v>31</v>
      </c>
      <c r="H660" s="12">
        <v>2</v>
      </c>
      <c r="I660" s="13">
        <f>279997503+3602071</f>
        <v>283599574</v>
      </c>
      <c r="J660" s="13">
        <f>279997503+3602071</f>
        <v>283599574</v>
      </c>
      <c r="K660" s="14">
        <v>0</v>
      </c>
      <c r="L660" s="14">
        <v>0</v>
      </c>
      <c r="M660" s="15"/>
      <c r="N660" s="7" t="s">
        <v>104</v>
      </c>
      <c r="O660" s="10" t="s">
        <v>109558</v>
      </c>
      <c r="P660" s="7" t="s">
        <v>108051</v>
      </c>
      <c r="Q660" s="7" t="s">
        <v>108050</v>
      </c>
      <c r="R660"/>
    </row>
    <row r="661" spans="1:18" ht="56.25" x14ac:dyDescent="0.2">
      <c r="A661" s="10" t="s">
        <v>107360</v>
      </c>
      <c r="B661" s="10" t="s">
        <v>107979</v>
      </c>
      <c r="C661" s="11">
        <v>1</v>
      </c>
      <c r="D661" s="11">
        <v>1</v>
      </c>
      <c r="E661" s="11">
        <v>13</v>
      </c>
      <c r="F661" s="12">
        <v>1</v>
      </c>
      <c r="G661" s="7" t="s">
        <v>79</v>
      </c>
      <c r="H661" s="12">
        <v>1</v>
      </c>
      <c r="I661" s="13">
        <v>45000000000</v>
      </c>
      <c r="J661" s="13">
        <v>45000000000</v>
      </c>
      <c r="K661" s="14">
        <v>0</v>
      </c>
      <c r="L661" s="14">
        <v>0</v>
      </c>
      <c r="M661" s="15"/>
      <c r="N661" s="7" t="s">
        <v>104</v>
      </c>
      <c r="O661" s="10" t="s">
        <v>109558</v>
      </c>
      <c r="P661" s="7" t="s">
        <v>108051</v>
      </c>
      <c r="Q661" s="7" t="s">
        <v>108050</v>
      </c>
      <c r="R661"/>
    </row>
    <row r="662" spans="1:18" ht="56.25" x14ac:dyDescent="0.2">
      <c r="A662" s="10" t="s">
        <v>107360</v>
      </c>
      <c r="B662" s="10" t="s">
        <v>107980</v>
      </c>
      <c r="C662" s="11">
        <v>1</v>
      </c>
      <c r="D662" s="11">
        <v>1</v>
      </c>
      <c r="E662" s="11">
        <v>13</v>
      </c>
      <c r="F662" s="12">
        <v>1</v>
      </c>
      <c r="G662" s="7" t="s">
        <v>79</v>
      </c>
      <c r="H662" s="12">
        <v>1</v>
      </c>
      <c r="I662" s="13">
        <f>4698965959-469896597</f>
        <v>4229069362</v>
      </c>
      <c r="J662" s="13">
        <f>4698965959-469896597</f>
        <v>4229069362</v>
      </c>
      <c r="K662" s="14">
        <v>0</v>
      </c>
      <c r="L662" s="14">
        <v>0</v>
      </c>
      <c r="M662" s="15"/>
      <c r="N662" s="7" t="s">
        <v>104</v>
      </c>
      <c r="O662" s="10" t="s">
        <v>109558</v>
      </c>
      <c r="P662" s="7" t="s">
        <v>108051</v>
      </c>
      <c r="Q662" s="7" t="s">
        <v>108050</v>
      </c>
      <c r="R662"/>
    </row>
    <row r="663" spans="1:18" ht="33.75" x14ac:dyDescent="0.2">
      <c r="A663" s="10" t="s">
        <v>101532</v>
      </c>
      <c r="B663" s="10" t="s">
        <v>108716</v>
      </c>
      <c r="C663" s="11">
        <v>3</v>
      </c>
      <c r="D663" s="11">
        <v>3</v>
      </c>
      <c r="E663" s="11">
        <v>6</v>
      </c>
      <c r="F663" s="12">
        <v>1</v>
      </c>
      <c r="G663" s="7" t="s">
        <v>17</v>
      </c>
      <c r="H663" s="12">
        <v>1</v>
      </c>
      <c r="I663" s="13">
        <v>6577592007</v>
      </c>
      <c r="J663" s="13">
        <v>6577592007</v>
      </c>
      <c r="K663" s="14">
        <v>0</v>
      </c>
      <c r="L663" s="14">
        <v>0</v>
      </c>
      <c r="M663" s="15"/>
      <c r="N663" s="7" t="s">
        <v>104</v>
      </c>
      <c r="O663" s="10" t="s">
        <v>109558</v>
      </c>
      <c r="P663" s="7" t="s">
        <v>108051</v>
      </c>
      <c r="Q663" s="7" t="s">
        <v>108050</v>
      </c>
      <c r="R663"/>
    </row>
    <row r="664" spans="1:18" ht="33.75" x14ac:dyDescent="0.2">
      <c r="A664" s="10" t="s">
        <v>101532</v>
      </c>
      <c r="B664" s="10" t="s">
        <v>108717</v>
      </c>
      <c r="C664" s="11">
        <v>3</v>
      </c>
      <c r="D664" s="11">
        <v>3</v>
      </c>
      <c r="E664" s="11">
        <v>6</v>
      </c>
      <c r="F664" s="12">
        <v>1</v>
      </c>
      <c r="G664" s="7" t="s">
        <v>17</v>
      </c>
      <c r="H664" s="12">
        <v>1</v>
      </c>
      <c r="I664" s="13">
        <v>6200034100</v>
      </c>
      <c r="J664" s="13">
        <v>6200034100</v>
      </c>
      <c r="K664" s="14">
        <v>0</v>
      </c>
      <c r="L664" s="14">
        <v>0</v>
      </c>
      <c r="M664" s="15"/>
      <c r="N664" s="7" t="s">
        <v>104</v>
      </c>
      <c r="O664" s="10" t="s">
        <v>109558</v>
      </c>
      <c r="P664" s="7" t="s">
        <v>108051</v>
      </c>
      <c r="Q664" s="7" t="s">
        <v>108050</v>
      </c>
      <c r="R664"/>
    </row>
    <row r="665" spans="1:18" ht="33.75" x14ac:dyDescent="0.2">
      <c r="A665" s="10" t="s">
        <v>101532</v>
      </c>
      <c r="B665" s="10" t="s">
        <v>108718</v>
      </c>
      <c r="C665" s="11">
        <v>3</v>
      </c>
      <c r="D665" s="11">
        <v>3</v>
      </c>
      <c r="E665" s="11">
        <v>6</v>
      </c>
      <c r="F665" s="12">
        <v>1</v>
      </c>
      <c r="G665" s="7" t="s">
        <v>17</v>
      </c>
      <c r="H665" s="12">
        <v>1</v>
      </c>
      <c r="I665" s="13">
        <v>7800911263</v>
      </c>
      <c r="J665" s="13">
        <v>7800911263</v>
      </c>
      <c r="K665" s="14">
        <v>0</v>
      </c>
      <c r="L665" s="14">
        <v>0</v>
      </c>
      <c r="M665" s="15"/>
      <c r="N665" s="7" t="s">
        <v>104</v>
      </c>
      <c r="O665" s="10" t="s">
        <v>109558</v>
      </c>
      <c r="P665" s="7" t="s">
        <v>108051</v>
      </c>
      <c r="Q665" s="7" t="s">
        <v>108050</v>
      </c>
      <c r="R665"/>
    </row>
    <row r="666" spans="1:18" ht="33.75" x14ac:dyDescent="0.2">
      <c r="A666" s="10" t="s">
        <v>101532</v>
      </c>
      <c r="B666" s="10" t="s">
        <v>108719</v>
      </c>
      <c r="C666" s="11">
        <v>3</v>
      </c>
      <c r="D666" s="11">
        <v>3</v>
      </c>
      <c r="E666" s="11">
        <v>6</v>
      </c>
      <c r="F666" s="12">
        <v>1</v>
      </c>
      <c r="G666" s="7" t="s">
        <v>17</v>
      </c>
      <c r="H666" s="12">
        <v>1</v>
      </c>
      <c r="I666" s="13">
        <v>8854205938</v>
      </c>
      <c r="J666" s="13">
        <v>8854205938</v>
      </c>
      <c r="K666" s="14">
        <v>0</v>
      </c>
      <c r="L666" s="14">
        <v>0</v>
      </c>
      <c r="M666" s="15"/>
      <c r="N666" s="7" t="s">
        <v>104</v>
      </c>
      <c r="O666" s="10" t="s">
        <v>109558</v>
      </c>
      <c r="P666" s="7" t="s">
        <v>108051</v>
      </c>
      <c r="Q666" s="7" t="s">
        <v>108050</v>
      </c>
      <c r="R666"/>
    </row>
    <row r="667" spans="1:18" ht="33.75" x14ac:dyDescent="0.2">
      <c r="A667" s="10" t="s">
        <v>101532</v>
      </c>
      <c r="B667" s="10" t="s">
        <v>108720</v>
      </c>
      <c r="C667" s="11">
        <v>3</v>
      </c>
      <c r="D667" s="11">
        <v>3</v>
      </c>
      <c r="E667" s="11">
        <v>6</v>
      </c>
      <c r="F667" s="12">
        <v>1</v>
      </c>
      <c r="G667" s="7" t="s">
        <v>17</v>
      </c>
      <c r="H667" s="12">
        <v>1</v>
      </c>
      <c r="I667" s="13">
        <v>7977304865</v>
      </c>
      <c r="J667" s="13">
        <v>7977304865</v>
      </c>
      <c r="K667" s="14">
        <v>0</v>
      </c>
      <c r="L667" s="14">
        <v>0</v>
      </c>
      <c r="M667" s="15"/>
      <c r="N667" s="7" t="s">
        <v>104</v>
      </c>
      <c r="O667" s="10" t="s">
        <v>109558</v>
      </c>
      <c r="P667" s="7" t="s">
        <v>108051</v>
      </c>
      <c r="Q667" s="7" t="s">
        <v>108050</v>
      </c>
      <c r="R667"/>
    </row>
    <row r="668" spans="1:18" ht="33.75" x14ac:dyDescent="0.2">
      <c r="A668" s="10" t="s">
        <v>101532</v>
      </c>
      <c r="B668" s="10" t="s">
        <v>108721</v>
      </c>
      <c r="C668" s="11">
        <v>3</v>
      </c>
      <c r="D668" s="11">
        <v>3</v>
      </c>
      <c r="E668" s="11">
        <v>6</v>
      </c>
      <c r="F668" s="12">
        <v>1</v>
      </c>
      <c r="G668" s="7" t="s">
        <v>17</v>
      </c>
      <c r="H668" s="12">
        <v>1</v>
      </c>
      <c r="I668" s="13">
        <v>5103274933</v>
      </c>
      <c r="J668" s="13">
        <v>5103274933</v>
      </c>
      <c r="K668" s="14">
        <v>0</v>
      </c>
      <c r="L668" s="14">
        <v>0</v>
      </c>
      <c r="M668" s="15"/>
      <c r="N668" s="7" t="s">
        <v>104</v>
      </c>
      <c r="O668" s="10" t="s">
        <v>109558</v>
      </c>
      <c r="P668" s="7" t="s">
        <v>108051</v>
      </c>
      <c r="Q668" s="7" t="s">
        <v>108050</v>
      </c>
      <c r="R668"/>
    </row>
    <row r="669" spans="1:18" ht="33.75" x14ac:dyDescent="0.2">
      <c r="A669" s="10" t="s">
        <v>101532</v>
      </c>
      <c r="B669" s="10" t="s">
        <v>108722</v>
      </c>
      <c r="C669" s="11">
        <v>3</v>
      </c>
      <c r="D669" s="11">
        <v>3</v>
      </c>
      <c r="E669" s="11">
        <v>6</v>
      </c>
      <c r="F669" s="12">
        <v>1</v>
      </c>
      <c r="G669" s="7" t="s">
        <v>17</v>
      </c>
      <c r="H669" s="12">
        <v>1</v>
      </c>
      <c r="I669" s="13">
        <v>7896891004</v>
      </c>
      <c r="J669" s="13">
        <v>7896891004</v>
      </c>
      <c r="K669" s="14">
        <v>0</v>
      </c>
      <c r="L669" s="14">
        <v>0</v>
      </c>
      <c r="M669" s="15"/>
      <c r="N669" s="7" t="s">
        <v>104</v>
      </c>
      <c r="O669" s="10" t="s">
        <v>109558</v>
      </c>
      <c r="P669" s="7" t="s">
        <v>108051</v>
      </c>
      <c r="Q669" s="7" t="s">
        <v>108050</v>
      </c>
      <c r="R669"/>
    </row>
    <row r="670" spans="1:18" ht="33.75" x14ac:dyDescent="0.2">
      <c r="A670" s="10" t="s">
        <v>101532</v>
      </c>
      <c r="B670" s="10" t="s">
        <v>108723</v>
      </c>
      <c r="C670" s="11">
        <v>3</v>
      </c>
      <c r="D670" s="11">
        <v>3</v>
      </c>
      <c r="E670" s="11">
        <v>6</v>
      </c>
      <c r="F670" s="12">
        <v>1</v>
      </c>
      <c r="G670" s="7" t="s">
        <v>17</v>
      </c>
      <c r="H670" s="12">
        <v>1</v>
      </c>
      <c r="I670" s="13">
        <v>8937885260</v>
      </c>
      <c r="J670" s="13">
        <f>+I670</f>
        <v>8937885260</v>
      </c>
      <c r="K670" s="14">
        <v>0</v>
      </c>
      <c r="L670" s="14">
        <v>0</v>
      </c>
      <c r="M670" s="15"/>
      <c r="N670" s="7" t="s">
        <v>104</v>
      </c>
      <c r="O670" s="10" t="s">
        <v>109558</v>
      </c>
      <c r="P670" s="7" t="s">
        <v>108051</v>
      </c>
      <c r="Q670" s="7" t="s">
        <v>108050</v>
      </c>
      <c r="R670"/>
    </row>
    <row r="671" spans="1:18" ht="33.75" x14ac:dyDescent="0.2">
      <c r="A671" s="10" t="s">
        <v>101532</v>
      </c>
      <c r="B671" s="10" t="s">
        <v>108724</v>
      </c>
      <c r="C671" s="11">
        <v>3</v>
      </c>
      <c r="D671" s="11">
        <v>3</v>
      </c>
      <c r="E671" s="11">
        <v>6</v>
      </c>
      <c r="F671" s="12">
        <v>1</v>
      </c>
      <c r="G671" s="7" t="s">
        <v>17</v>
      </c>
      <c r="H671" s="12">
        <v>1</v>
      </c>
      <c r="I671" s="13">
        <v>6200240575</v>
      </c>
      <c r="J671" s="13">
        <v>6200240575</v>
      </c>
      <c r="K671" s="14">
        <v>0</v>
      </c>
      <c r="L671" s="14">
        <v>0</v>
      </c>
      <c r="M671" s="15"/>
      <c r="N671" s="7" t="s">
        <v>104</v>
      </c>
      <c r="O671" s="10" t="s">
        <v>109558</v>
      </c>
      <c r="P671" s="7" t="s">
        <v>108051</v>
      </c>
      <c r="Q671" s="7" t="s">
        <v>108050</v>
      </c>
      <c r="R671"/>
    </row>
    <row r="672" spans="1:18" ht="33.75" x14ac:dyDescent="0.2">
      <c r="A672" s="10" t="s">
        <v>101532</v>
      </c>
      <c r="B672" s="10" t="s">
        <v>108725</v>
      </c>
      <c r="C672" s="11">
        <v>3</v>
      </c>
      <c r="D672" s="11">
        <v>3</v>
      </c>
      <c r="E672" s="11">
        <v>6</v>
      </c>
      <c r="F672" s="12">
        <v>1</v>
      </c>
      <c r="G672" s="7" t="s">
        <v>17</v>
      </c>
      <c r="H672" s="12">
        <v>1</v>
      </c>
      <c r="I672" s="13">
        <v>6682311334</v>
      </c>
      <c r="J672" s="13">
        <v>6682311334</v>
      </c>
      <c r="K672" s="14">
        <v>0</v>
      </c>
      <c r="L672" s="14">
        <v>0</v>
      </c>
      <c r="M672" s="15"/>
      <c r="N672" s="7" t="s">
        <v>104</v>
      </c>
      <c r="O672" s="10" t="s">
        <v>109558</v>
      </c>
      <c r="P672" s="7" t="s">
        <v>108051</v>
      </c>
      <c r="Q672" s="7" t="s">
        <v>108050</v>
      </c>
      <c r="R672"/>
    </row>
    <row r="673" spans="1:18" ht="33.75" x14ac:dyDescent="0.2">
      <c r="A673" s="10" t="s">
        <v>101532</v>
      </c>
      <c r="B673" s="10" t="s">
        <v>108726</v>
      </c>
      <c r="C673" s="11">
        <v>3</v>
      </c>
      <c r="D673" s="11">
        <v>3</v>
      </c>
      <c r="E673" s="11">
        <v>6</v>
      </c>
      <c r="F673" s="12">
        <v>1</v>
      </c>
      <c r="G673" s="7" t="s">
        <v>17</v>
      </c>
      <c r="H673" s="12">
        <v>1</v>
      </c>
      <c r="I673" s="13">
        <v>3150000000</v>
      </c>
      <c r="J673" s="13">
        <v>3150000000</v>
      </c>
      <c r="K673" s="14">
        <v>0</v>
      </c>
      <c r="L673" s="14">
        <v>0</v>
      </c>
      <c r="M673" s="15"/>
      <c r="N673" s="7" t="s">
        <v>104</v>
      </c>
      <c r="O673" s="10" t="s">
        <v>109558</v>
      </c>
      <c r="P673" s="7" t="s">
        <v>108051</v>
      </c>
      <c r="Q673" s="7" t="s">
        <v>108050</v>
      </c>
      <c r="R673"/>
    </row>
    <row r="674" spans="1:18" ht="33.75" x14ac:dyDescent="0.2">
      <c r="A674" s="10" t="s">
        <v>101532</v>
      </c>
      <c r="B674" s="10" t="s">
        <v>108727</v>
      </c>
      <c r="C674" s="11">
        <v>3</v>
      </c>
      <c r="D674" s="11">
        <v>3</v>
      </c>
      <c r="E674" s="11">
        <v>6</v>
      </c>
      <c r="F674" s="12">
        <v>1</v>
      </c>
      <c r="G674" s="7" t="s">
        <v>17</v>
      </c>
      <c r="H674" s="12">
        <v>1</v>
      </c>
      <c r="I674" s="13">
        <v>3150000000</v>
      </c>
      <c r="J674" s="13">
        <v>3150000000</v>
      </c>
      <c r="K674" s="14">
        <v>0</v>
      </c>
      <c r="L674" s="14">
        <v>0</v>
      </c>
      <c r="M674" s="15"/>
      <c r="N674" s="7" t="s">
        <v>104</v>
      </c>
      <c r="O674" s="10" t="s">
        <v>109558</v>
      </c>
      <c r="P674" s="7" t="s">
        <v>108051</v>
      </c>
      <c r="Q674" s="7" t="s">
        <v>108050</v>
      </c>
      <c r="R674"/>
    </row>
    <row r="675" spans="1:18" ht="33.75" x14ac:dyDescent="0.2">
      <c r="A675" s="10" t="s">
        <v>101532</v>
      </c>
      <c r="B675" s="10" t="s">
        <v>108728</v>
      </c>
      <c r="C675" s="11">
        <v>3</v>
      </c>
      <c r="D675" s="11">
        <v>3</v>
      </c>
      <c r="E675" s="11">
        <v>6</v>
      </c>
      <c r="F675" s="12">
        <v>1</v>
      </c>
      <c r="G675" s="7" t="s">
        <v>17</v>
      </c>
      <c r="H675" s="12">
        <v>1</v>
      </c>
      <c r="I675" s="13">
        <v>3150000000</v>
      </c>
      <c r="J675" s="13">
        <v>3150000000</v>
      </c>
      <c r="K675" s="14">
        <v>0</v>
      </c>
      <c r="L675" s="14">
        <v>0</v>
      </c>
      <c r="M675" s="15"/>
      <c r="N675" s="7" t="s">
        <v>104</v>
      </c>
      <c r="O675" s="10" t="s">
        <v>109558</v>
      </c>
      <c r="P675" s="7" t="s">
        <v>108051</v>
      </c>
      <c r="Q675" s="7" t="s">
        <v>108050</v>
      </c>
      <c r="R675"/>
    </row>
    <row r="676" spans="1:18" ht="33.75" x14ac:dyDescent="0.2">
      <c r="A676" s="10" t="s">
        <v>101532</v>
      </c>
      <c r="B676" s="10" t="s">
        <v>108729</v>
      </c>
      <c r="C676" s="11">
        <v>3</v>
      </c>
      <c r="D676" s="11">
        <v>3</v>
      </c>
      <c r="E676" s="11">
        <v>6</v>
      </c>
      <c r="F676" s="12">
        <v>1</v>
      </c>
      <c r="G676" s="7" t="s">
        <v>17</v>
      </c>
      <c r="H676" s="12">
        <v>1</v>
      </c>
      <c r="I676" s="13">
        <v>3150000000</v>
      </c>
      <c r="J676" s="13">
        <v>3150000000</v>
      </c>
      <c r="K676" s="14">
        <v>0</v>
      </c>
      <c r="L676" s="14">
        <v>0</v>
      </c>
      <c r="M676" s="15"/>
      <c r="N676" s="7" t="s">
        <v>104</v>
      </c>
      <c r="O676" s="10" t="s">
        <v>109558</v>
      </c>
      <c r="P676" s="7" t="s">
        <v>108051</v>
      </c>
      <c r="Q676" s="7" t="s">
        <v>108050</v>
      </c>
      <c r="R676"/>
    </row>
    <row r="677" spans="1:18" ht="33.75" x14ac:dyDescent="0.2">
      <c r="A677" s="10" t="s">
        <v>101532</v>
      </c>
      <c r="B677" s="10" t="s">
        <v>108730</v>
      </c>
      <c r="C677" s="11">
        <v>3</v>
      </c>
      <c r="D677" s="11">
        <v>3</v>
      </c>
      <c r="E677" s="11">
        <v>6</v>
      </c>
      <c r="F677" s="12">
        <v>1</v>
      </c>
      <c r="G677" s="7" t="s">
        <v>17</v>
      </c>
      <c r="H677" s="12">
        <v>1</v>
      </c>
      <c r="I677" s="13">
        <v>3150000000</v>
      </c>
      <c r="J677" s="13">
        <v>3150000000</v>
      </c>
      <c r="K677" s="14">
        <v>0</v>
      </c>
      <c r="L677" s="14">
        <v>0</v>
      </c>
      <c r="M677" s="15"/>
      <c r="N677" s="7" t="s">
        <v>104</v>
      </c>
      <c r="O677" s="10" t="s">
        <v>109558</v>
      </c>
      <c r="P677" s="7" t="s">
        <v>108051</v>
      </c>
      <c r="Q677" s="7" t="s">
        <v>108050</v>
      </c>
      <c r="R677"/>
    </row>
    <row r="678" spans="1:18" ht="33.75" x14ac:dyDescent="0.2">
      <c r="A678" s="10" t="s">
        <v>101532</v>
      </c>
      <c r="B678" s="10" t="s">
        <v>108731</v>
      </c>
      <c r="C678" s="11">
        <v>3</v>
      </c>
      <c r="D678" s="11">
        <v>3</v>
      </c>
      <c r="E678" s="11">
        <v>6</v>
      </c>
      <c r="F678" s="12">
        <v>1</v>
      </c>
      <c r="G678" s="7" t="s">
        <v>17</v>
      </c>
      <c r="H678" s="12">
        <v>1</v>
      </c>
      <c r="I678" s="13">
        <v>4626667247</v>
      </c>
      <c r="J678" s="13">
        <f t="shared" ref="J678" si="2">I678</f>
        <v>4626667247</v>
      </c>
      <c r="K678" s="14">
        <v>0</v>
      </c>
      <c r="L678" s="14">
        <v>0</v>
      </c>
      <c r="M678" s="15"/>
      <c r="N678" s="7" t="s">
        <v>104</v>
      </c>
      <c r="O678" s="10" t="s">
        <v>109558</v>
      </c>
      <c r="P678" s="7" t="s">
        <v>108051</v>
      </c>
      <c r="Q678" s="7" t="s">
        <v>108050</v>
      </c>
      <c r="R678"/>
    </row>
    <row r="679" spans="1:18" ht="33.75" x14ac:dyDescent="0.2">
      <c r="A679" s="10" t="s">
        <v>101532</v>
      </c>
      <c r="B679" s="10" t="s">
        <v>108732</v>
      </c>
      <c r="C679" s="11">
        <v>3</v>
      </c>
      <c r="D679" s="11">
        <v>3</v>
      </c>
      <c r="E679" s="11">
        <v>6</v>
      </c>
      <c r="F679" s="12">
        <v>1</v>
      </c>
      <c r="G679" s="7" t="s">
        <v>17</v>
      </c>
      <c r="H679" s="12">
        <v>1</v>
      </c>
      <c r="I679" s="13">
        <v>8099913240</v>
      </c>
      <c r="J679" s="13">
        <v>8099913240</v>
      </c>
      <c r="K679" s="14">
        <v>0</v>
      </c>
      <c r="L679" s="14">
        <v>0</v>
      </c>
      <c r="M679" s="15"/>
      <c r="N679" s="7" t="s">
        <v>104</v>
      </c>
      <c r="O679" s="10" t="s">
        <v>109558</v>
      </c>
      <c r="P679" s="7" t="s">
        <v>108051</v>
      </c>
      <c r="Q679" s="7" t="s">
        <v>108050</v>
      </c>
      <c r="R679"/>
    </row>
    <row r="680" spans="1:18" ht="33.75" x14ac:dyDescent="0.2">
      <c r="A680" s="10" t="s">
        <v>101532</v>
      </c>
      <c r="B680" s="10" t="s">
        <v>108733</v>
      </c>
      <c r="C680" s="11">
        <v>3</v>
      </c>
      <c r="D680" s="11">
        <v>3</v>
      </c>
      <c r="E680" s="11">
        <v>6</v>
      </c>
      <c r="F680" s="12">
        <v>1</v>
      </c>
      <c r="G680" s="7" t="s">
        <v>17</v>
      </c>
      <c r="H680" s="12">
        <v>1</v>
      </c>
      <c r="I680" s="13">
        <v>7794361099</v>
      </c>
      <c r="J680" s="13">
        <v>7794361099</v>
      </c>
      <c r="K680" s="14">
        <v>0</v>
      </c>
      <c r="L680" s="14">
        <v>0</v>
      </c>
      <c r="M680" s="15"/>
      <c r="N680" s="7" t="s">
        <v>104</v>
      </c>
      <c r="O680" s="10" t="s">
        <v>109558</v>
      </c>
      <c r="P680" s="7" t="s">
        <v>108051</v>
      </c>
      <c r="Q680" s="7" t="s">
        <v>108050</v>
      </c>
      <c r="R680"/>
    </row>
    <row r="681" spans="1:18" ht="33.75" x14ac:dyDescent="0.2">
      <c r="A681" s="10" t="s">
        <v>101532</v>
      </c>
      <c r="B681" s="10" t="s">
        <v>108734</v>
      </c>
      <c r="C681" s="11">
        <v>3</v>
      </c>
      <c r="D681" s="11">
        <v>3</v>
      </c>
      <c r="E681" s="11">
        <v>6</v>
      </c>
      <c r="F681" s="12">
        <v>1</v>
      </c>
      <c r="G681" s="7" t="s">
        <v>17</v>
      </c>
      <c r="H681" s="12">
        <v>1</v>
      </c>
      <c r="I681" s="13">
        <v>12717635388</v>
      </c>
      <c r="J681" s="13">
        <v>12717635388</v>
      </c>
      <c r="K681" s="14">
        <v>0</v>
      </c>
      <c r="L681" s="14">
        <v>0</v>
      </c>
      <c r="M681" s="15"/>
      <c r="N681" s="7" t="s">
        <v>104</v>
      </c>
      <c r="O681" s="10" t="s">
        <v>109558</v>
      </c>
      <c r="P681" s="7" t="s">
        <v>108051</v>
      </c>
      <c r="Q681" s="7" t="s">
        <v>108050</v>
      </c>
      <c r="R681"/>
    </row>
    <row r="682" spans="1:18" ht="33.75" x14ac:dyDescent="0.2">
      <c r="A682" s="10" t="s">
        <v>101532</v>
      </c>
      <c r="B682" s="10" t="s">
        <v>108735</v>
      </c>
      <c r="C682" s="11">
        <v>3</v>
      </c>
      <c r="D682" s="11">
        <v>3</v>
      </c>
      <c r="E682" s="11">
        <v>6</v>
      </c>
      <c r="F682" s="12">
        <v>1</v>
      </c>
      <c r="G682" s="7" t="s">
        <v>17</v>
      </c>
      <c r="H682" s="12">
        <v>1</v>
      </c>
      <c r="I682" s="13">
        <v>12717635388</v>
      </c>
      <c r="J682" s="13">
        <v>12717635388</v>
      </c>
      <c r="K682" s="14">
        <v>0</v>
      </c>
      <c r="L682" s="14">
        <v>0</v>
      </c>
      <c r="M682" s="15"/>
      <c r="N682" s="7" t="s">
        <v>104</v>
      </c>
      <c r="O682" s="10" t="s">
        <v>109558</v>
      </c>
      <c r="P682" s="7" t="s">
        <v>108051</v>
      </c>
      <c r="Q682" s="7" t="s">
        <v>108050</v>
      </c>
      <c r="R682"/>
    </row>
    <row r="683" spans="1:18" ht="33.75" x14ac:dyDescent="0.2">
      <c r="A683" s="10" t="s">
        <v>101532</v>
      </c>
      <c r="B683" s="10" t="s">
        <v>108736</v>
      </c>
      <c r="C683" s="11">
        <v>3</v>
      </c>
      <c r="D683" s="11">
        <v>3</v>
      </c>
      <c r="E683" s="11">
        <v>6</v>
      </c>
      <c r="F683" s="12">
        <v>1</v>
      </c>
      <c r="G683" s="7" t="s">
        <v>17</v>
      </c>
      <c r="H683" s="12">
        <v>1</v>
      </c>
      <c r="I683" s="13">
        <v>4960192459</v>
      </c>
      <c r="J683" s="13">
        <v>4960192459</v>
      </c>
      <c r="K683" s="14">
        <v>0</v>
      </c>
      <c r="L683" s="14">
        <v>0</v>
      </c>
      <c r="M683" s="15"/>
      <c r="N683" s="7" t="s">
        <v>104</v>
      </c>
      <c r="O683" s="10" t="s">
        <v>109558</v>
      </c>
      <c r="P683" s="7" t="s">
        <v>108051</v>
      </c>
      <c r="Q683" s="7" t="s">
        <v>108050</v>
      </c>
      <c r="R683"/>
    </row>
    <row r="684" spans="1:18" ht="33.75" x14ac:dyDescent="0.2">
      <c r="A684" s="10" t="s">
        <v>101532</v>
      </c>
      <c r="B684" s="10" t="s">
        <v>108737</v>
      </c>
      <c r="C684" s="11">
        <v>3</v>
      </c>
      <c r="D684" s="11">
        <v>3</v>
      </c>
      <c r="E684" s="11">
        <v>6</v>
      </c>
      <c r="F684" s="12">
        <v>1</v>
      </c>
      <c r="G684" s="7" t="s">
        <v>17</v>
      </c>
      <c r="H684" s="12">
        <v>1</v>
      </c>
      <c r="I684" s="13">
        <v>7830196430</v>
      </c>
      <c r="J684" s="13">
        <v>7830196430</v>
      </c>
      <c r="K684" s="14">
        <v>0</v>
      </c>
      <c r="L684" s="14">
        <v>0</v>
      </c>
      <c r="M684" s="15"/>
      <c r="N684" s="7" t="s">
        <v>104</v>
      </c>
      <c r="O684" s="10" t="s">
        <v>109558</v>
      </c>
      <c r="P684" s="7" t="s">
        <v>108051</v>
      </c>
      <c r="Q684" s="7" t="s">
        <v>108050</v>
      </c>
      <c r="R684"/>
    </row>
    <row r="685" spans="1:18" ht="33.75" x14ac:dyDescent="0.2">
      <c r="A685" s="10" t="s">
        <v>101532</v>
      </c>
      <c r="B685" s="10" t="s">
        <v>108738</v>
      </c>
      <c r="C685" s="11">
        <v>3</v>
      </c>
      <c r="D685" s="11">
        <v>3</v>
      </c>
      <c r="E685" s="11">
        <v>6</v>
      </c>
      <c r="F685" s="12">
        <v>1</v>
      </c>
      <c r="G685" s="7" t="s">
        <v>17</v>
      </c>
      <c r="H685" s="12">
        <v>1</v>
      </c>
      <c r="I685" s="13">
        <v>3600000000</v>
      </c>
      <c r="J685" s="13">
        <v>3600000000</v>
      </c>
      <c r="K685" s="14">
        <v>0</v>
      </c>
      <c r="L685" s="14">
        <v>0</v>
      </c>
      <c r="M685" s="15"/>
      <c r="N685" s="7" t="s">
        <v>104</v>
      </c>
      <c r="O685" s="10" t="s">
        <v>109558</v>
      </c>
      <c r="P685" s="7" t="s">
        <v>108051</v>
      </c>
      <c r="Q685" s="7" t="s">
        <v>108050</v>
      </c>
      <c r="R685"/>
    </row>
    <row r="686" spans="1:18" ht="33.75" x14ac:dyDescent="0.2">
      <c r="A686" s="10" t="s">
        <v>101532</v>
      </c>
      <c r="B686" s="10" t="s">
        <v>108739</v>
      </c>
      <c r="C686" s="11">
        <v>3</v>
      </c>
      <c r="D686" s="11">
        <v>3</v>
      </c>
      <c r="E686" s="11">
        <v>6</v>
      </c>
      <c r="F686" s="12">
        <v>1</v>
      </c>
      <c r="G686" s="7" t="s">
        <v>17</v>
      </c>
      <c r="H686" s="12">
        <v>1</v>
      </c>
      <c r="I686" s="13">
        <v>7200000000</v>
      </c>
      <c r="J686" s="13">
        <v>7200000000</v>
      </c>
      <c r="K686" s="14">
        <v>0</v>
      </c>
      <c r="L686" s="14">
        <v>0</v>
      </c>
      <c r="M686" s="15"/>
      <c r="N686" s="7" t="s">
        <v>104</v>
      </c>
      <c r="O686" s="10" t="s">
        <v>109558</v>
      </c>
      <c r="P686" s="7" t="s">
        <v>108051</v>
      </c>
      <c r="Q686" s="7" t="s">
        <v>108050</v>
      </c>
      <c r="R686"/>
    </row>
    <row r="687" spans="1:18" ht="33.75" x14ac:dyDescent="0.2">
      <c r="A687" s="10" t="s">
        <v>101532</v>
      </c>
      <c r="B687" s="10" t="s">
        <v>108740</v>
      </c>
      <c r="C687" s="11">
        <v>3</v>
      </c>
      <c r="D687" s="11">
        <v>3</v>
      </c>
      <c r="E687" s="11">
        <v>6</v>
      </c>
      <c r="F687" s="12">
        <v>1</v>
      </c>
      <c r="G687" s="7" t="s">
        <v>17</v>
      </c>
      <c r="H687" s="12">
        <v>1</v>
      </c>
      <c r="I687" s="13">
        <v>3600000000</v>
      </c>
      <c r="J687" s="13">
        <v>3600000000</v>
      </c>
      <c r="K687" s="14">
        <v>0</v>
      </c>
      <c r="L687" s="14">
        <v>0</v>
      </c>
      <c r="M687" s="15"/>
      <c r="N687" s="7" t="s">
        <v>104</v>
      </c>
      <c r="O687" s="10" t="s">
        <v>109558</v>
      </c>
      <c r="P687" s="7" t="s">
        <v>108051</v>
      </c>
      <c r="Q687" s="7" t="s">
        <v>108050</v>
      </c>
      <c r="R687"/>
    </row>
    <row r="688" spans="1:18" ht="33.75" x14ac:dyDescent="0.2">
      <c r="A688" s="10" t="s">
        <v>101532</v>
      </c>
      <c r="B688" s="10" t="s">
        <v>108741</v>
      </c>
      <c r="C688" s="11">
        <v>3</v>
      </c>
      <c r="D688" s="11">
        <v>3</v>
      </c>
      <c r="E688" s="11">
        <v>6</v>
      </c>
      <c r="F688" s="12">
        <v>1</v>
      </c>
      <c r="G688" s="7" t="s">
        <v>17</v>
      </c>
      <c r="H688" s="12">
        <v>1</v>
      </c>
      <c r="I688" s="13">
        <v>7200000000</v>
      </c>
      <c r="J688" s="13">
        <v>7200000000</v>
      </c>
      <c r="K688" s="14">
        <v>0</v>
      </c>
      <c r="L688" s="14">
        <v>0</v>
      </c>
      <c r="M688" s="15"/>
      <c r="N688" s="7" t="s">
        <v>104</v>
      </c>
      <c r="O688" s="10" t="s">
        <v>109558</v>
      </c>
      <c r="P688" s="7" t="s">
        <v>108051</v>
      </c>
      <c r="Q688" s="7" t="s">
        <v>108050</v>
      </c>
      <c r="R688"/>
    </row>
    <row r="689" spans="1:18" ht="33.75" x14ac:dyDescent="0.2">
      <c r="A689" s="10" t="s">
        <v>101532</v>
      </c>
      <c r="B689" s="10" t="s">
        <v>108742</v>
      </c>
      <c r="C689" s="11">
        <v>3</v>
      </c>
      <c r="D689" s="11">
        <v>3</v>
      </c>
      <c r="E689" s="11">
        <v>6</v>
      </c>
      <c r="F689" s="12">
        <v>1</v>
      </c>
      <c r="G689" s="7" t="s">
        <v>17</v>
      </c>
      <c r="H689" s="12">
        <v>1</v>
      </c>
      <c r="I689" s="13">
        <v>7200000000</v>
      </c>
      <c r="J689" s="13">
        <v>7200000000</v>
      </c>
      <c r="K689" s="14">
        <v>0</v>
      </c>
      <c r="L689" s="14">
        <v>0</v>
      </c>
      <c r="M689" s="15"/>
      <c r="N689" s="7" t="s">
        <v>104</v>
      </c>
      <c r="O689" s="10" t="s">
        <v>109558</v>
      </c>
      <c r="P689" s="7" t="s">
        <v>108051</v>
      </c>
      <c r="Q689" s="7" t="s">
        <v>108050</v>
      </c>
      <c r="R689"/>
    </row>
    <row r="690" spans="1:18" ht="33.75" x14ac:dyDescent="0.2">
      <c r="A690" s="10" t="s">
        <v>101532</v>
      </c>
      <c r="B690" s="10" t="s">
        <v>108743</v>
      </c>
      <c r="C690" s="11">
        <v>3</v>
      </c>
      <c r="D690" s="11">
        <v>3</v>
      </c>
      <c r="E690" s="11">
        <v>6</v>
      </c>
      <c r="F690" s="12">
        <v>1</v>
      </c>
      <c r="G690" s="7" t="s">
        <v>17</v>
      </c>
      <c r="H690" s="12">
        <v>1</v>
      </c>
      <c r="I690" s="13">
        <v>7200000000</v>
      </c>
      <c r="J690" s="13">
        <v>7200000000</v>
      </c>
      <c r="K690" s="14">
        <v>0</v>
      </c>
      <c r="L690" s="14">
        <v>0</v>
      </c>
      <c r="M690" s="15"/>
      <c r="N690" s="7" t="s">
        <v>104</v>
      </c>
      <c r="O690" s="10" t="s">
        <v>109558</v>
      </c>
      <c r="P690" s="7" t="s">
        <v>108051</v>
      </c>
      <c r="Q690" s="7" t="s">
        <v>108050</v>
      </c>
      <c r="R690"/>
    </row>
    <row r="691" spans="1:18" ht="33.75" x14ac:dyDescent="0.2">
      <c r="A691" s="10" t="s">
        <v>101532</v>
      </c>
      <c r="B691" s="10" t="s">
        <v>108744</v>
      </c>
      <c r="C691" s="11">
        <v>3</v>
      </c>
      <c r="D691" s="11">
        <v>3</v>
      </c>
      <c r="E691" s="11">
        <v>6</v>
      </c>
      <c r="F691" s="12">
        <v>1</v>
      </c>
      <c r="G691" s="7" t="s">
        <v>17</v>
      </c>
      <c r="H691" s="12">
        <v>1</v>
      </c>
      <c r="I691" s="13">
        <v>3600000000</v>
      </c>
      <c r="J691" s="13">
        <v>3600000000</v>
      </c>
      <c r="K691" s="14">
        <v>0</v>
      </c>
      <c r="L691" s="14">
        <v>0</v>
      </c>
      <c r="M691" s="15"/>
      <c r="N691" s="7" t="s">
        <v>104</v>
      </c>
      <c r="O691" s="10" t="s">
        <v>109558</v>
      </c>
      <c r="P691" s="7" t="s">
        <v>108051</v>
      </c>
      <c r="Q691" s="7" t="s">
        <v>108050</v>
      </c>
      <c r="R691"/>
    </row>
    <row r="692" spans="1:18" ht="33.75" x14ac:dyDescent="0.2">
      <c r="A692" s="10" t="s">
        <v>101532</v>
      </c>
      <c r="B692" s="10" t="s">
        <v>108745</v>
      </c>
      <c r="C692" s="11">
        <v>6</v>
      </c>
      <c r="D692" s="11">
        <v>6</v>
      </c>
      <c r="E692" s="11">
        <v>3</v>
      </c>
      <c r="F692" s="12">
        <v>1</v>
      </c>
      <c r="G692" s="7" t="s">
        <v>17</v>
      </c>
      <c r="H692" s="12">
        <v>2</v>
      </c>
      <c r="I692" s="13">
        <v>1659609563</v>
      </c>
      <c r="J692" s="13">
        <v>1659609563</v>
      </c>
      <c r="K692" s="14">
        <v>0</v>
      </c>
      <c r="L692" s="14">
        <v>0</v>
      </c>
      <c r="M692" s="15"/>
      <c r="N692" s="7" t="s">
        <v>104</v>
      </c>
      <c r="O692" s="10" t="s">
        <v>109558</v>
      </c>
      <c r="P692" s="7" t="s">
        <v>108051</v>
      </c>
      <c r="Q692" s="7" t="s">
        <v>108050</v>
      </c>
      <c r="R692"/>
    </row>
    <row r="693" spans="1:18" ht="33.75" x14ac:dyDescent="0.2">
      <c r="A693" s="10" t="s">
        <v>104011</v>
      </c>
      <c r="B693" s="10" t="s">
        <v>108746</v>
      </c>
      <c r="C693" s="11">
        <v>6</v>
      </c>
      <c r="D693" s="11">
        <v>6</v>
      </c>
      <c r="E693" s="11">
        <v>3</v>
      </c>
      <c r="F693" s="12">
        <v>1</v>
      </c>
      <c r="G693" s="7" t="s">
        <v>31</v>
      </c>
      <c r="H693" s="12">
        <v>2</v>
      </c>
      <c r="I693" s="13">
        <v>184401062</v>
      </c>
      <c r="J693" s="13">
        <v>184401062</v>
      </c>
      <c r="K693" s="14">
        <v>0</v>
      </c>
      <c r="L693" s="14">
        <v>0</v>
      </c>
      <c r="M693" s="15"/>
      <c r="N693" s="7" t="s">
        <v>104</v>
      </c>
      <c r="O693" s="10" t="s">
        <v>109558</v>
      </c>
      <c r="P693" s="7" t="s">
        <v>108051</v>
      </c>
      <c r="Q693" s="7" t="s">
        <v>108050</v>
      </c>
      <c r="R693"/>
    </row>
    <row r="694" spans="1:18" ht="33.75" x14ac:dyDescent="0.2">
      <c r="A694" s="10" t="s">
        <v>101532</v>
      </c>
      <c r="B694" s="10" t="s">
        <v>108747</v>
      </c>
      <c r="C694" s="11">
        <v>6</v>
      </c>
      <c r="D694" s="11">
        <v>6</v>
      </c>
      <c r="E694" s="11">
        <v>3</v>
      </c>
      <c r="F694" s="12">
        <v>1</v>
      </c>
      <c r="G694" s="7" t="s">
        <v>17</v>
      </c>
      <c r="H694" s="12">
        <v>2</v>
      </c>
      <c r="I694" s="13">
        <v>1656000000</v>
      </c>
      <c r="J694" s="13">
        <v>1656000000</v>
      </c>
      <c r="K694" s="14">
        <v>0</v>
      </c>
      <c r="L694" s="14">
        <v>0</v>
      </c>
      <c r="M694" s="15"/>
      <c r="N694" s="7" t="s">
        <v>104</v>
      </c>
      <c r="O694" s="10" t="s">
        <v>109558</v>
      </c>
      <c r="P694" s="7" t="s">
        <v>108051</v>
      </c>
      <c r="Q694" s="7" t="s">
        <v>108050</v>
      </c>
      <c r="R694"/>
    </row>
    <row r="695" spans="1:18" ht="33.75" x14ac:dyDescent="0.2">
      <c r="A695" s="10" t="s">
        <v>104011</v>
      </c>
      <c r="B695" s="10" t="s">
        <v>108748</v>
      </c>
      <c r="C695" s="11">
        <v>6</v>
      </c>
      <c r="D695" s="11">
        <v>6</v>
      </c>
      <c r="E695" s="11">
        <v>3</v>
      </c>
      <c r="F695" s="12">
        <v>1</v>
      </c>
      <c r="G695" s="7" t="s">
        <v>31</v>
      </c>
      <c r="H695" s="12">
        <v>2</v>
      </c>
      <c r="I695" s="13">
        <v>184000000</v>
      </c>
      <c r="J695" s="13">
        <v>184000000</v>
      </c>
      <c r="K695" s="14">
        <v>0</v>
      </c>
      <c r="L695" s="14">
        <v>0</v>
      </c>
      <c r="M695" s="15"/>
      <c r="N695" s="7" t="s">
        <v>104</v>
      </c>
      <c r="O695" s="10" t="s">
        <v>109558</v>
      </c>
      <c r="P695" s="7" t="s">
        <v>108051</v>
      </c>
      <c r="Q695" s="7" t="s">
        <v>108050</v>
      </c>
      <c r="R695"/>
    </row>
    <row r="696" spans="1:18" ht="33.75" x14ac:dyDescent="0.2">
      <c r="A696" s="10" t="s">
        <v>101532</v>
      </c>
      <c r="B696" s="10" t="s">
        <v>108749</v>
      </c>
      <c r="C696" s="11">
        <v>6</v>
      </c>
      <c r="D696" s="11">
        <v>6</v>
      </c>
      <c r="E696" s="11">
        <v>3</v>
      </c>
      <c r="F696" s="12">
        <v>1</v>
      </c>
      <c r="G696" s="7" t="s">
        <v>17</v>
      </c>
      <c r="H696" s="12">
        <v>2</v>
      </c>
      <c r="I696" s="13">
        <v>1656000000</v>
      </c>
      <c r="J696" s="13">
        <v>1656000000</v>
      </c>
      <c r="K696" s="14">
        <v>0</v>
      </c>
      <c r="L696" s="14">
        <v>0</v>
      </c>
      <c r="M696" s="15"/>
      <c r="N696" s="7" t="s">
        <v>104</v>
      </c>
      <c r="O696" s="10" t="s">
        <v>109558</v>
      </c>
      <c r="P696" s="7" t="s">
        <v>108051</v>
      </c>
      <c r="Q696" s="7" t="s">
        <v>108050</v>
      </c>
      <c r="R696"/>
    </row>
    <row r="697" spans="1:18" ht="33.75" x14ac:dyDescent="0.2">
      <c r="A697" s="10" t="s">
        <v>104011</v>
      </c>
      <c r="B697" s="10" t="s">
        <v>108750</v>
      </c>
      <c r="C697" s="11">
        <v>6</v>
      </c>
      <c r="D697" s="11">
        <v>6</v>
      </c>
      <c r="E697" s="11">
        <v>3</v>
      </c>
      <c r="F697" s="12">
        <v>1</v>
      </c>
      <c r="G697" s="7" t="s">
        <v>31</v>
      </c>
      <c r="H697" s="12">
        <v>2</v>
      </c>
      <c r="I697" s="13">
        <v>184000000</v>
      </c>
      <c r="J697" s="13">
        <v>184000000</v>
      </c>
      <c r="K697" s="14">
        <v>0</v>
      </c>
      <c r="L697" s="14">
        <v>0</v>
      </c>
      <c r="M697" s="15"/>
      <c r="N697" s="7" t="s">
        <v>104</v>
      </c>
      <c r="O697" s="10" t="s">
        <v>109558</v>
      </c>
      <c r="P697" s="7" t="s">
        <v>108051</v>
      </c>
      <c r="Q697" s="7" t="s">
        <v>108050</v>
      </c>
      <c r="R697"/>
    </row>
    <row r="698" spans="1:18" ht="33.75" x14ac:dyDescent="0.2">
      <c r="A698" s="10" t="s">
        <v>101532</v>
      </c>
      <c r="B698" s="10" t="s">
        <v>108751</v>
      </c>
      <c r="C698" s="11">
        <v>6</v>
      </c>
      <c r="D698" s="11">
        <v>6</v>
      </c>
      <c r="E698" s="11">
        <v>3</v>
      </c>
      <c r="F698" s="12">
        <v>1</v>
      </c>
      <c r="G698" s="7" t="s">
        <v>17</v>
      </c>
      <c r="H698" s="12">
        <v>2</v>
      </c>
      <c r="I698" s="13">
        <v>1656000000</v>
      </c>
      <c r="J698" s="13">
        <v>1656000000</v>
      </c>
      <c r="K698" s="14">
        <v>0</v>
      </c>
      <c r="L698" s="14">
        <v>0</v>
      </c>
      <c r="M698" s="15"/>
      <c r="N698" s="7" t="s">
        <v>104</v>
      </c>
      <c r="O698" s="10" t="s">
        <v>109558</v>
      </c>
      <c r="P698" s="7" t="s">
        <v>108051</v>
      </c>
      <c r="Q698" s="7" t="s">
        <v>108050</v>
      </c>
      <c r="R698"/>
    </row>
    <row r="699" spans="1:18" ht="33.75" x14ac:dyDescent="0.2">
      <c r="A699" s="10" t="s">
        <v>104011</v>
      </c>
      <c r="B699" s="10" t="s">
        <v>108752</v>
      </c>
      <c r="C699" s="11">
        <v>6</v>
      </c>
      <c r="D699" s="11">
        <v>6</v>
      </c>
      <c r="E699" s="11">
        <v>3</v>
      </c>
      <c r="F699" s="12">
        <v>1</v>
      </c>
      <c r="G699" s="7" t="s">
        <v>31</v>
      </c>
      <c r="H699" s="12">
        <v>2</v>
      </c>
      <c r="I699" s="13">
        <v>184000000</v>
      </c>
      <c r="J699" s="13">
        <v>184000000</v>
      </c>
      <c r="K699" s="14">
        <v>0</v>
      </c>
      <c r="L699" s="14">
        <v>0</v>
      </c>
      <c r="M699" s="15"/>
      <c r="N699" s="7" t="s">
        <v>104</v>
      </c>
      <c r="O699" s="10" t="s">
        <v>109558</v>
      </c>
      <c r="P699" s="7" t="s">
        <v>108051</v>
      </c>
      <c r="Q699" s="7" t="s">
        <v>108050</v>
      </c>
      <c r="R699"/>
    </row>
    <row r="700" spans="1:18" ht="33.75" x14ac:dyDescent="0.2">
      <c r="A700" s="10" t="s">
        <v>101532</v>
      </c>
      <c r="B700" s="10" t="s">
        <v>108753</v>
      </c>
      <c r="C700" s="11">
        <v>6</v>
      </c>
      <c r="D700" s="11">
        <v>6</v>
      </c>
      <c r="E700" s="11">
        <v>3</v>
      </c>
      <c r="F700" s="12">
        <v>1</v>
      </c>
      <c r="G700" s="7" t="s">
        <v>17</v>
      </c>
      <c r="H700" s="12">
        <v>2</v>
      </c>
      <c r="I700" s="13">
        <v>1656000000</v>
      </c>
      <c r="J700" s="13">
        <v>1656000000</v>
      </c>
      <c r="K700" s="14">
        <v>0</v>
      </c>
      <c r="L700" s="14">
        <v>0</v>
      </c>
      <c r="M700" s="15"/>
      <c r="N700" s="7" t="s">
        <v>104</v>
      </c>
      <c r="O700" s="10" t="s">
        <v>109558</v>
      </c>
      <c r="P700" s="7" t="s">
        <v>108051</v>
      </c>
      <c r="Q700" s="7" t="s">
        <v>108050</v>
      </c>
      <c r="R700"/>
    </row>
    <row r="701" spans="1:18" ht="33.75" x14ac:dyDescent="0.2">
      <c r="A701" s="10" t="s">
        <v>104011</v>
      </c>
      <c r="B701" s="10" t="s">
        <v>108754</v>
      </c>
      <c r="C701" s="11">
        <v>6</v>
      </c>
      <c r="D701" s="11">
        <v>6</v>
      </c>
      <c r="E701" s="11">
        <v>3</v>
      </c>
      <c r="F701" s="12">
        <v>1</v>
      </c>
      <c r="G701" s="7" t="s">
        <v>31</v>
      </c>
      <c r="H701" s="12">
        <v>2</v>
      </c>
      <c r="I701" s="13">
        <v>184000000</v>
      </c>
      <c r="J701" s="13">
        <v>184000000</v>
      </c>
      <c r="K701" s="14">
        <v>0</v>
      </c>
      <c r="L701" s="14">
        <v>0</v>
      </c>
      <c r="M701" s="15"/>
      <c r="N701" s="7" t="s">
        <v>104</v>
      </c>
      <c r="O701" s="10" t="s">
        <v>109558</v>
      </c>
      <c r="P701" s="7" t="s">
        <v>108051</v>
      </c>
      <c r="Q701" s="7" t="s">
        <v>108050</v>
      </c>
      <c r="R701"/>
    </row>
    <row r="702" spans="1:18" ht="33.75" x14ac:dyDescent="0.2">
      <c r="A702" s="10" t="s">
        <v>101532</v>
      </c>
      <c r="B702" s="10" t="s">
        <v>108755</v>
      </c>
      <c r="C702" s="11">
        <v>6</v>
      </c>
      <c r="D702" s="11">
        <v>6</v>
      </c>
      <c r="E702" s="11">
        <v>3</v>
      </c>
      <c r="F702" s="12">
        <v>1</v>
      </c>
      <c r="G702" s="7" t="s">
        <v>17</v>
      </c>
      <c r="H702" s="12">
        <v>2</v>
      </c>
      <c r="I702" s="13">
        <v>1656000000</v>
      </c>
      <c r="J702" s="13">
        <v>1656000000</v>
      </c>
      <c r="K702" s="14">
        <v>0</v>
      </c>
      <c r="L702" s="14">
        <v>0</v>
      </c>
      <c r="M702" s="15"/>
      <c r="N702" s="7" t="s">
        <v>104</v>
      </c>
      <c r="O702" s="10" t="s">
        <v>109558</v>
      </c>
      <c r="P702" s="7" t="s">
        <v>108051</v>
      </c>
      <c r="Q702" s="7" t="s">
        <v>108050</v>
      </c>
      <c r="R702"/>
    </row>
    <row r="703" spans="1:18" ht="33.75" x14ac:dyDescent="0.2">
      <c r="A703" s="10" t="s">
        <v>104011</v>
      </c>
      <c r="B703" s="10" t="s">
        <v>108756</v>
      </c>
      <c r="C703" s="11">
        <v>6</v>
      </c>
      <c r="D703" s="11">
        <v>6</v>
      </c>
      <c r="E703" s="11">
        <v>3</v>
      </c>
      <c r="F703" s="12">
        <v>1</v>
      </c>
      <c r="G703" s="7" t="s">
        <v>31</v>
      </c>
      <c r="H703" s="12">
        <v>2</v>
      </c>
      <c r="I703" s="13">
        <v>184000000</v>
      </c>
      <c r="J703" s="13">
        <v>184000000</v>
      </c>
      <c r="K703" s="14">
        <v>0</v>
      </c>
      <c r="L703" s="14">
        <v>0</v>
      </c>
      <c r="M703" s="15"/>
      <c r="N703" s="7" t="s">
        <v>104</v>
      </c>
      <c r="O703" s="10" t="s">
        <v>109558</v>
      </c>
      <c r="P703" s="7" t="s">
        <v>108051</v>
      </c>
      <c r="Q703" s="7" t="s">
        <v>108050</v>
      </c>
      <c r="R703"/>
    </row>
    <row r="704" spans="1:18" ht="33.75" x14ac:dyDescent="0.2">
      <c r="A704" s="10" t="s">
        <v>101532</v>
      </c>
      <c r="B704" s="10" t="s">
        <v>108757</v>
      </c>
      <c r="C704" s="11">
        <v>6</v>
      </c>
      <c r="D704" s="11">
        <v>6</v>
      </c>
      <c r="E704" s="11">
        <v>3</v>
      </c>
      <c r="F704" s="12">
        <v>1</v>
      </c>
      <c r="G704" s="7" t="s">
        <v>17</v>
      </c>
      <c r="H704" s="12">
        <v>2</v>
      </c>
      <c r="I704" s="13">
        <v>1656000000</v>
      </c>
      <c r="J704" s="13">
        <v>1656000000</v>
      </c>
      <c r="K704" s="14">
        <v>0</v>
      </c>
      <c r="L704" s="14">
        <v>0</v>
      </c>
      <c r="M704" s="15"/>
      <c r="N704" s="7" t="s">
        <v>104</v>
      </c>
      <c r="O704" s="10" t="s">
        <v>109558</v>
      </c>
      <c r="P704" s="7" t="s">
        <v>108051</v>
      </c>
      <c r="Q704" s="7" t="s">
        <v>108050</v>
      </c>
      <c r="R704"/>
    </row>
    <row r="705" spans="1:18" ht="33.75" x14ac:dyDescent="0.2">
      <c r="A705" s="10" t="s">
        <v>104011</v>
      </c>
      <c r="B705" s="10" t="s">
        <v>108758</v>
      </c>
      <c r="C705" s="11">
        <v>6</v>
      </c>
      <c r="D705" s="11">
        <v>6</v>
      </c>
      <c r="E705" s="11">
        <v>3</v>
      </c>
      <c r="F705" s="12">
        <v>1</v>
      </c>
      <c r="G705" s="7" t="s">
        <v>31</v>
      </c>
      <c r="H705" s="12">
        <v>2</v>
      </c>
      <c r="I705" s="13">
        <v>184000000</v>
      </c>
      <c r="J705" s="13">
        <v>184000000</v>
      </c>
      <c r="K705" s="14">
        <v>0</v>
      </c>
      <c r="L705" s="14">
        <v>0</v>
      </c>
      <c r="M705" s="15"/>
      <c r="N705" s="7" t="s">
        <v>104</v>
      </c>
      <c r="O705" s="10" t="s">
        <v>109558</v>
      </c>
      <c r="P705" s="7" t="s">
        <v>108051</v>
      </c>
      <c r="Q705" s="7" t="s">
        <v>108050</v>
      </c>
      <c r="R705"/>
    </row>
    <row r="706" spans="1:18" ht="33.75" x14ac:dyDescent="0.2">
      <c r="A706" s="10" t="s">
        <v>101532</v>
      </c>
      <c r="B706" s="10" t="s">
        <v>108759</v>
      </c>
      <c r="C706" s="11">
        <v>6</v>
      </c>
      <c r="D706" s="11">
        <v>6</v>
      </c>
      <c r="E706" s="11">
        <v>3</v>
      </c>
      <c r="F706" s="12">
        <v>1</v>
      </c>
      <c r="G706" s="7" t="s">
        <v>17</v>
      </c>
      <c r="H706" s="12">
        <v>2</v>
      </c>
      <c r="I706" s="13">
        <v>1656000000</v>
      </c>
      <c r="J706" s="13">
        <v>1656000000</v>
      </c>
      <c r="K706" s="14">
        <v>0</v>
      </c>
      <c r="L706" s="14">
        <v>0</v>
      </c>
      <c r="M706" s="15"/>
      <c r="N706" s="7" t="s">
        <v>104</v>
      </c>
      <c r="O706" s="10" t="s">
        <v>109558</v>
      </c>
      <c r="P706" s="7" t="s">
        <v>108051</v>
      </c>
      <c r="Q706" s="7" t="s">
        <v>108050</v>
      </c>
      <c r="R706"/>
    </row>
    <row r="707" spans="1:18" ht="33.75" x14ac:dyDescent="0.2">
      <c r="A707" s="10" t="s">
        <v>104011</v>
      </c>
      <c r="B707" s="10" t="s">
        <v>108760</v>
      </c>
      <c r="C707" s="11">
        <v>6</v>
      </c>
      <c r="D707" s="11">
        <v>6</v>
      </c>
      <c r="E707" s="11">
        <v>3</v>
      </c>
      <c r="F707" s="12">
        <v>1</v>
      </c>
      <c r="G707" s="7" t="s">
        <v>31</v>
      </c>
      <c r="H707" s="12">
        <v>2</v>
      </c>
      <c r="I707" s="13">
        <v>184000000</v>
      </c>
      <c r="J707" s="13">
        <v>184000000</v>
      </c>
      <c r="K707" s="14">
        <v>0</v>
      </c>
      <c r="L707" s="14">
        <v>0</v>
      </c>
      <c r="M707" s="15"/>
      <c r="N707" s="7" t="s">
        <v>104</v>
      </c>
      <c r="O707" s="10" t="s">
        <v>109558</v>
      </c>
      <c r="P707" s="7" t="s">
        <v>108051</v>
      </c>
      <c r="Q707" s="7" t="s">
        <v>108050</v>
      </c>
      <c r="R707"/>
    </row>
    <row r="708" spans="1:18" ht="33.75" x14ac:dyDescent="0.2">
      <c r="A708" s="10" t="s">
        <v>101532</v>
      </c>
      <c r="B708" s="10" t="s">
        <v>108761</v>
      </c>
      <c r="C708" s="11">
        <v>6</v>
      </c>
      <c r="D708" s="11">
        <v>6</v>
      </c>
      <c r="E708" s="11">
        <v>3</v>
      </c>
      <c r="F708" s="12">
        <v>1</v>
      </c>
      <c r="G708" s="7" t="s">
        <v>17</v>
      </c>
      <c r="H708" s="12">
        <v>2</v>
      </c>
      <c r="I708" s="13">
        <v>1656000000</v>
      </c>
      <c r="J708" s="13">
        <v>1656000000</v>
      </c>
      <c r="K708" s="14">
        <v>0</v>
      </c>
      <c r="L708" s="14">
        <v>0</v>
      </c>
      <c r="M708" s="15"/>
      <c r="N708" s="7" t="s">
        <v>104</v>
      </c>
      <c r="O708" s="10" t="s">
        <v>109558</v>
      </c>
      <c r="P708" s="7" t="s">
        <v>108051</v>
      </c>
      <c r="Q708" s="7" t="s">
        <v>108050</v>
      </c>
      <c r="R708"/>
    </row>
    <row r="709" spans="1:18" ht="33.75" x14ac:dyDescent="0.2">
      <c r="A709" s="10" t="s">
        <v>104011</v>
      </c>
      <c r="B709" s="10" t="s">
        <v>108762</v>
      </c>
      <c r="C709" s="11">
        <v>6</v>
      </c>
      <c r="D709" s="11">
        <v>6</v>
      </c>
      <c r="E709" s="11">
        <v>3</v>
      </c>
      <c r="F709" s="12">
        <v>1</v>
      </c>
      <c r="G709" s="7" t="s">
        <v>31</v>
      </c>
      <c r="H709" s="12">
        <v>2</v>
      </c>
      <c r="I709" s="13">
        <v>184000000</v>
      </c>
      <c r="J709" s="13">
        <v>184000000</v>
      </c>
      <c r="K709" s="14">
        <v>0</v>
      </c>
      <c r="L709" s="14">
        <v>0</v>
      </c>
      <c r="M709" s="15"/>
      <c r="N709" s="7" t="s">
        <v>104</v>
      </c>
      <c r="O709" s="10" t="s">
        <v>109558</v>
      </c>
      <c r="P709" s="7" t="s">
        <v>108051</v>
      </c>
      <c r="Q709" s="7" t="s">
        <v>108050</v>
      </c>
      <c r="R709"/>
    </row>
    <row r="710" spans="1:18" ht="33.75" x14ac:dyDescent="0.2">
      <c r="A710" s="10" t="s">
        <v>101532</v>
      </c>
      <c r="B710" s="10" t="s">
        <v>108763</v>
      </c>
      <c r="C710" s="11">
        <v>6</v>
      </c>
      <c r="D710" s="11">
        <v>6</v>
      </c>
      <c r="E710" s="11">
        <v>3</v>
      </c>
      <c r="F710" s="12">
        <v>1</v>
      </c>
      <c r="G710" s="7" t="s">
        <v>17</v>
      </c>
      <c r="H710" s="12">
        <v>2</v>
      </c>
      <c r="I710" s="13">
        <v>1656000000</v>
      </c>
      <c r="J710" s="13">
        <v>1656000000</v>
      </c>
      <c r="K710" s="14">
        <v>0</v>
      </c>
      <c r="L710" s="14">
        <v>0</v>
      </c>
      <c r="M710" s="15"/>
      <c r="N710" s="7" t="s">
        <v>104</v>
      </c>
      <c r="O710" s="10" t="s">
        <v>109558</v>
      </c>
      <c r="P710" s="7" t="s">
        <v>108051</v>
      </c>
      <c r="Q710" s="7" t="s">
        <v>108050</v>
      </c>
      <c r="R710"/>
    </row>
    <row r="711" spans="1:18" ht="33.75" x14ac:dyDescent="0.2">
      <c r="A711" s="10" t="s">
        <v>104011</v>
      </c>
      <c r="B711" s="10" t="s">
        <v>108764</v>
      </c>
      <c r="C711" s="11">
        <v>6</v>
      </c>
      <c r="D711" s="11">
        <v>6</v>
      </c>
      <c r="E711" s="11">
        <v>3</v>
      </c>
      <c r="F711" s="12">
        <v>1</v>
      </c>
      <c r="G711" s="7" t="s">
        <v>31</v>
      </c>
      <c r="H711" s="12">
        <v>2</v>
      </c>
      <c r="I711" s="13">
        <v>184000000</v>
      </c>
      <c r="J711" s="13">
        <v>184000000</v>
      </c>
      <c r="K711" s="14">
        <v>0</v>
      </c>
      <c r="L711" s="14">
        <v>0</v>
      </c>
      <c r="M711" s="15"/>
      <c r="N711" s="7" t="s">
        <v>104</v>
      </c>
      <c r="O711" s="10" t="s">
        <v>109558</v>
      </c>
      <c r="P711" s="7" t="s">
        <v>108051</v>
      </c>
      <c r="Q711" s="7" t="s">
        <v>108050</v>
      </c>
      <c r="R711"/>
    </row>
    <row r="712" spans="1:18" ht="33.75" x14ac:dyDescent="0.2">
      <c r="A712" s="10" t="s">
        <v>101532</v>
      </c>
      <c r="B712" s="10" t="s">
        <v>108765</v>
      </c>
      <c r="C712" s="11">
        <v>6</v>
      </c>
      <c r="D712" s="11">
        <v>6</v>
      </c>
      <c r="E712" s="11">
        <v>3</v>
      </c>
      <c r="F712" s="12">
        <v>1</v>
      </c>
      <c r="G712" s="7" t="s">
        <v>17</v>
      </c>
      <c r="H712" s="12">
        <v>2</v>
      </c>
      <c r="I712" s="13">
        <v>1656000000</v>
      </c>
      <c r="J712" s="13">
        <v>1656000000</v>
      </c>
      <c r="K712" s="14">
        <v>0</v>
      </c>
      <c r="L712" s="14">
        <v>0</v>
      </c>
      <c r="M712" s="15"/>
      <c r="N712" s="7" t="s">
        <v>104</v>
      </c>
      <c r="O712" s="10" t="s">
        <v>109558</v>
      </c>
      <c r="P712" s="7" t="s">
        <v>108051</v>
      </c>
      <c r="Q712" s="7" t="s">
        <v>108050</v>
      </c>
      <c r="R712"/>
    </row>
    <row r="713" spans="1:18" ht="33.75" x14ac:dyDescent="0.2">
      <c r="A713" s="10" t="s">
        <v>104011</v>
      </c>
      <c r="B713" s="10" t="s">
        <v>108766</v>
      </c>
      <c r="C713" s="11">
        <v>6</v>
      </c>
      <c r="D713" s="11">
        <v>6</v>
      </c>
      <c r="E713" s="11">
        <v>3</v>
      </c>
      <c r="F713" s="12">
        <v>1</v>
      </c>
      <c r="G713" s="7" t="s">
        <v>31</v>
      </c>
      <c r="H713" s="12">
        <v>2</v>
      </c>
      <c r="I713" s="13">
        <v>184000000</v>
      </c>
      <c r="J713" s="13">
        <v>184000000</v>
      </c>
      <c r="K713" s="14">
        <v>0</v>
      </c>
      <c r="L713" s="14">
        <v>0</v>
      </c>
      <c r="M713" s="15"/>
      <c r="N713" s="7" t="s">
        <v>104</v>
      </c>
      <c r="O713" s="10" t="s">
        <v>109558</v>
      </c>
      <c r="P713" s="7" t="s">
        <v>108051</v>
      </c>
      <c r="Q713" s="7" t="s">
        <v>108050</v>
      </c>
      <c r="R713"/>
    </row>
    <row r="714" spans="1:18" ht="33.75" x14ac:dyDescent="0.2">
      <c r="A714" s="10" t="s">
        <v>101532</v>
      </c>
      <c r="B714" s="10" t="s">
        <v>108767</v>
      </c>
      <c r="C714" s="11">
        <v>6</v>
      </c>
      <c r="D714" s="11">
        <v>6</v>
      </c>
      <c r="E714" s="11">
        <v>3</v>
      </c>
      <c r="F714" s="12">
        <v>1</v>
      </c>
      <c r="G714" s="7" t="s">
        <v>17</v>
      </c>
      <c r="H714" s="12">
        <v>2</v>
      </c>
      <c r="I714" s="13">
        <v>1656000000</v>
      </c>
      <c r="J714" s="13">
        <v>1656000000</v>
      </c>
      <c r="K714" s="14">
        <v>0</v>
      </c>
      <c r="L714" s="14">
        <v>0</v>
      </c>
      <c r="M714" s="15"/>
      <c r="N714" s="7" t="s">
        <v>104</v>
      </c>
      <c r="O714" s="10" t="s">
        <v>109558</v>
      </c>
      <c r="P714" s="7" t="s">
        <v>108051</v>
      </c>
      <c r="Q714" s="7" t="s">
        <v>108050</v>
      </c>
      <c r="R714"/>
    </row>
    <row r="715" spans="1:18" ht="33.75" x14ac:dyDescent="0.2">
      <c r="A715" s="10" t="s">
        <v>104011</v>
      </c>
      <c r="B715" s="10" t="s">
        <v>108768</v>
      </c>
      <c r="C715" s="11">
        <v>6</v>
      </c>
      <c r="D715" s="11">
        <v>6</v>
      </c>
      <c r="E715" s="11">
        <v>3</v>
      </c>
      <c r="F715" s="12">
        <v>1</v>
      </c>
      <c r="G715" s="7" t="s">
        <v>31</v>
      </c>
      <c r="H715" s="12">
        <v>2</v>
      </c>
      <c r="I715" s="13">
        <v>184000000</v>
      </c>
      <c r="J715" s="13">
        <v>184000000</v>
      </c>
      <c r="K715" s="14">
        <v>0</v>
      </c>
      <c r="L715" s="14">
        <v>0</v>
      </c>
      <c r="M715" s="15"/>
      <c r="N715" s="7" t="s">
        <v>104</v>
      </c>
      <c r="O715" s="10" t="s">
        <v>109558</v>
      </c>
      <c r="P715" s="7" t="s">
        <v>108051</v>
      </c>
      <c r="Q715" s="7" t="s">
        <v>108050</v>
      </c>
      <c r="R715"/>
    </row>
    <row r="716" spans="1:18" ht="33.75" x14ac:dyDescent="0.2">
      <c r="A716" s="10" t="s">
        <v>101532</v>
      </c>
      <c r="B716" s="10" t="s">
        <v>108769</v>
      </c>
      <c r="C716" s="11">
        <v>6</v>
      </c>
      <c r="D716" s="11">
        <v>6</v>
      </c>
      <c r="E716" s="11">
        <v>3</v>
      </c>
      <c r="F716" s="12">
        <v>1</v>
      </c>
      <c r="G716" s="7" t="s">
        <v>17</v>
      </c>
      <c r="H716" s="12">
        <v>2</v>
      </c>
      <c r="I716" s="13">
        <v>1656000000</v>
      </c>
      <c r="J716" s="13">
        <v>1656000000</v>
      </c>
      <c r="K716" s="14">
        <v>0</v>
      </c>
      <c r="L716" s="14">
        <v>0</v>
      </c>
      <c r="M716" s="15"/>
      <c r="N716" s="7" t="s">
        <v>104</v>
      </c>
      <c r="O716" s="10" t="s">
        <v>109558</v>
      </c>
      <c r="P716" s="7" t="s">
        <v>108051</v>
      </c>
      <c r="Q716" s="7" t="s">
        <v>108050</v>
      </c>
      <c r="R716"/>
    </row>
    <row r="717" spans="1:18" ht="33.75" x14ac:dyDescent="0.2">
      <c r="A717" s="10" t="s">
        <v>104011</v>
      </c>
      <c r="B717" s="10" t="s">
        <v>108770</v>
      </c>
      <c r="C717" s="11">
        <v>6</v>
      </c>
      <c r="D717" s="11">
        <v>6</v>
      </c>
      <c r="E717" s="11">
        <v>3</v>
      </c>
      <c r="F717" s="12">
        <v>1</v>
      </c>
      <c r="G717" s="7" t="s">
        <v>31</v>
      </c>
      <c r="H717" s="12">
        <v>2</v>
      </c>
      <c r="I717" s="13">
        <v>184000000</v>
      </c>
      <c r="J717" s="13">
        <v>184000000</v>
      </c>
      <c r="K717" s="14">
        <v>0</v>
      </c>
      <c r="L717" s="14">
        <v>0</v>
      </c>
      <c r="M717" s="15"/>
      <c r="N717" s="7" t="s">
        <v>104</v>
      </c>
      <c r="O717" s="10" t="s">
        <v>109558</v>
      </c>
      <c r="P717" s="7" t="s">
        <v>108051</v>
      </c>
      <c r="Q717" s="7" t="s">
        <v>108050</v>
      </c>
      <c r="R717"/>
    </row>
    <row r="718" spans="1:18" ht="33.75" x14ac:dyDescent="0.2">
      <c r="A718" s="10" t="s">
        <v>101532</v>
      </c>
      <c r="B718" s="10" t="s">
        <v>108771</v>
      </c>
      <c r="C718" s="11">
        <v>6</v>
      </c>
      <c r="D718" s="11">
        <v>6</v>
      </c>
      <c r="E718" s="11">
        <v>3</v>
      </c>
      <c r="F718" s="12">
        <v>1</v>
      </c>
      <c r="G718" s="7" t="s">
        <v>17</v>
      </c>
      <c r="H718" s="12">
        <v>2</v>
      </c>
      <c r="I718" s="13">
        <v>1656000000</v>
      </c>
      <c r="J718" s="13">
        <v>1656000000</v>
      </c>
      <c r="K718" s="14">
        <v>0</v>
      </c>
      <c r="L718" s="14">
        <v>0</v>
      </c>
      <c r="M718" s="15"/>
      <c r="N718" s="7" t="s">
        <v>104</v>
      </c>
      <c r="O718" s="10" t="s">
        <v>109558</v>
      </c>
      <c r="P718" s="7" t="s">
        <v>108051</v>
      </c>
      <c r="Q718" s="7" t="s">
        <v>108050</v>
      </c>
      <c r="R718"/>
    </row>
    <row r="719" spans="1:18" ht="33.75" x14ac:dyDescent="0.2">
      <c r="A719" s="10" t="s">
        <v>104011</v>
      </c>
      <c r="B719" s="10" t="s">
        <v>108772</v>
      </c>
      <c r="C719" s="11">
        <v>6</v>
      </c>
      <c r="D719" s="11">
        <v>6</v>
      </c>
      <c r="E719" s="11">
        <v>3</v>
      </c>
      <c r="F719" s="12">
        <v>1</v>
      </c>
      <c r="G719" s="7" t="s">
        <v>31</v>
      </c>
      <c r="H719" s="12">
        <v>2</v>
      </c>
      <c r="I719" s="13">
        <v>184000000</v>
      </c>
      <c r="J719" s="13">
        <v>184000000</v>
      </c>
      <c r="K719" s="14">
        <v>0</v>
      </c>
      <c r="L719" s="14">
        <v>0</v>
      </c>
      <c r="M719" s="15"/>
      <c r="N719" s="7" t="s">
        <v>104</v>
      </c>
      <c r="O719" s="10" t="s">
        <v>109558</v>
      </c>
      <c r="P719" s="7" t="s">
        <v>108051</v>
      </c>
      <c r="Q719" s="7" t="s">
        <v>108050</v>
      </c>
      <c r="R719"/>
    </row>
    <row r="720" spans="1:18" ht="33.75" x14ac:dyDescent="0.2">
      <c r="A720" s="10" t="s">
        <v>101532</v>
      </c>
      <c r="B720" s="10" t="s">
        <v>108773</v>
      </c>
      <c r="C720" s="11">
        <v>6</v>
      </c>
      <c r="D720" s="11">
        <v>6</v>
      </c>
      <c r="E720" s="11">
        <v>3</v>
      </c>
      <c r="F720" s="12">
        <v>1</v>
      </c>
      <c r="G720" s="7" t="s">
        <v>17</v>
      </c>
      <c r="H720" s="12">
        <v>2</v>
      </c>
      <c r="I720" s="13">
        <v>1656000000</v>
      </c>
      <c r="J720" s="13">
        <v>1656000000</v>
      </c>
      <c r="K720" s="14">
        <v>0</v>
      </c>
      <c r="L720" s="14">
        <v>0</v>
      </c>
      <c r="M720" s="15"/>
      <c r="N720" s="7" t="s">
        <v>104</v>
      </c>
      <c r="O720" s="10" t="s">
        <v>109558</v>
      </c>
      <c r="P720" s="7" t="s">
        <v>108051</v>
      </c>
      <c r="Q720" s="7" t="s">
        <v>108050</v>
      </c>
      <c r="R720"/>
    </row>
    <row r="721" spans="1:18" ht="33.75" x14ac:dyDescent="0.2">
      <c r="A721" s="10" t="s">
        <v>104011</v>
      </c>
      <c r="B721" s="10" t="s">
        <v>108774</v>
      </c>
      <c r="C721" s="11">
        <v>6</v>
      </c>
      <c r="D721" s="11">
        <v>6</v>
      </c>
      <c r="E721" s="11">
        <v>3</v>
      </c>
      <c r="F721" s="12">
        <v>1</v>
      </c>
      <c r="G721" s="7" t="s">
        <v>31</v>
      </c>
      <c r="H721" s="12">
        <v>2</v>
      </c>
      <c r="I721" s="13">
        <v>184000000</v>
      </c>
      <c r="J721" s="13">
        <v>184000000</v>
      </c>
      <c r="K721" s="14">
        <v>0</v>
      </c>
      <c r="L721" s="14">
        <v>0</v>
      </c>
      <c r="M721" s="15"/>
      <c r="N721" s="7" t="s">
        <v>104</v>
      </c>
      <c r="O721" s="10" t="s">
        <v>109558</v>
      </c>
      <c r="P721" s="7" t="s">
        <v>108051</v>
      </c>
      <c r="Q721" s="7" t="s">
        <v>108050</v>
      </c>
      <c r="R721"/>
    </row>
    <row r="722" spans="1:18" ht="33.75" x14ac:dyDescent="0.2">
      <c r="A722" s="10" t="s">
        <v>101532</v>
      </c>
      <c r="B722" s="10" t="s">
        <v>108775</v>
      </c>
      <c r="C722" s="11">
        <v>6</v>
      </c>
      <c r="D722" s="11">
        <v>6</v>
      </c>
      <c r="E722" s="11">
        <v>3</v>
      </c>
      <c r="F722" s="12">
        <v>1</v>
      </c>
      <c r="G722" s="7" t="s">
        <v>17</v>
      </c>
      <c r="H722" s="12">
        <v>2</v>
      </c>
      <c r="I722" s="13">
        <v>1656000000</v>
      </c>
      <c r="J722" s="13">
        <v>1656000000</v>
      </c>
      <c r="K722" s="14">
        <v>0</v>
      </c>
      <c r="L722" s="14">
        <v>0</v>
      </c>
      <c r="M722" s="15"/>
      <c r="N722" s="7" t="s">
        <v>104</v>
      </c>
      <c r="O722" s="10" t="s">
        <v>109558</v>
      </c>
      <c r="P722" s="7" t="s">
        <v>108051</v>
      </c>
      <c r="Q722" s="7" t="s">
        <v>108050</v>
      </c>
      <c r="R722"/>
    </row>
    <row r="723" spans="1:18" ht="33.75" x14ac:dyDescent="0.2">
      <c r="A723" s="10" t="s">
        <v>104011</v>
      </c>
      <c r="B723" s="10" t="s">
        <v>108776</v>
      </c>
      <c r="C723" s="11">
        <v>6</v>
      </c>
      <c r="D723" s="11">
        <v>6</v>
      </c>
      <c r="E723" s="11">
        <v>3</v>
      </c>
      <c r="F723" s="12">
        <v>1</v>
      </c>
      <c r="G723" s="7" t="s">
        <v>31</v>
      </c>
      <c r="H723" s="12">
        <v>2</v>
      </c>
      <c r="I723" s="13">
        <v>184000000</v>
      </c>
      <c r="J723" s="13">
        <v>184000000</v>
      </c>
      <c r="K723" s="14">
        <v>0</v>
      </c>
      <c r="L723" s="14">
        <v>0</v>
      </c>
      <c r="M723" s="15"/>
      <c r="N723" s="7" t="s">
        <v>104</v>
      </c>
      <c r="O723" s="10" t="s">
        <v>109558</v>
      </c>
      <c r="P723" s="7" t="s">
        <v>108051</v>
      </c>
      <c r="Q723" s="7" t="s">
        <v>108050</v>
      </c>
      <c r="R723"/>
    </row>
    <row r="724" spans="1:18" ht="33.75" x14ac:dyDescent="0.2">
      <c r="A724" s="10" t="s">
        <v>101532</v>
      </c>
      <c r="B724" s="10" t="s">
        <v>108777</v>
      </c>
      <c r="C724" s="11">
        <v>6</v>
      </c>
      <c r="D724" s="11">
        <v>6</v>
      </c>
      <c r="E724" s="11">
        <v>3</v>
      </c>
      <c r="F724" s="12">
        <v>1</v>
      </c>
      <c r="G724" s="7" t="s">
        <v>17</v>
      </c>
      <c r="H724" s="12">
        <v>2</v>
      </c>
      <c r="I724" s="13">
        <v>1656000000</v>
      </c>
      <c r="J724" s="13">
        <v>1656000000</v>
      </c>
      <c r="K724" s="14">
        <v>0</v>
      </c>
      <c r="L724" s="14">
        <v>0</v>
      </c>
      <c r="M724" s="15"/>
      <c r="N724" s="7" t="s">
        <v>104</v>
      </c>
      <c r="O724" s="10" t="s">
        <v>109558</v>
      </c>
      <c r="P724" s="7" t="s">
        <v>108051</v>
      </c>
      <c r="Q724" s="7" t="s">
        <v>108050</v>
      </c>
      <c r="R724"/>
    </row>
    <row r="725" spans="1:18" ht="33.75" x14ac:dyDescent="0.2">
      <c r="A725" s="10" t="s">
        <v>104011</v>
      </c>
      <c r="B725" s="10" t="s">
        <v>108778</v>
      </c>
      <c r="C725" s="11">
        <v>6</v>
      </c>
      <c r="D725" s="11">
        <v>6</v>
      </c>
      <c r="E725" s="11">
        <v>3</v>
      </c>
      <c r="F725" s="12">
        <v>1</v>
      </c>
      <c r="G725" s="7" t="s">
        <v>31</v>
      </c>
      <c r="H725" s="12">
        <v>2</v>
      </c>
      <c r="I725" s="13">
        <v>184000000</v>
      </c>
      <c r="J725" s="13">
        <v>184000000</v>
      </c>
      <c r="K725" s="14">
        <v>0</v>
      </c>
      <c r="L725" s="14">
        <v>0</v>
      </c>
      <c r="M725" s="15"/>
      <c r="N725" s="7" t="s">
        <v>104</v>
      </c>
      <c r="O725" s="10" t="s">
        <v>109558</v>
      </c>
      <c r="P725" s="7" t="s">
        <v>108051</v>
      </c>
      <c r="Q725" s="7" t="s">
        <v>108050</v>
      </c>
      <c r="R725"/>
    </row>
    <row r="726" spans="1:18" ht="33.75" x14ac:dyDescent="0.2">
      <c r="A726" s="10" t="s">
        <v>101532</v>
      </c>
      <c r="B726" s="10" t="s">
        <v>108779</v>
      </c>
      <c r="C726" s="11">
        <v>6</v>
      </c>
      <c r="D726" s="11">
        <v>6</v>
      </c>
      <c r="E726" s="11">
        <v>3</v>
      </c>
      <c r="F726" s="12">
        <v>1</v>
      </c>
      <c r="G726" s="7" t="s">
        <v>17</v>
      </c>
      <c r="H726" s="12">
        <v>2</v>
      </c>
      <c r="I726" s="13">
        <v>1656000000</v>
      </c>
      <c r="J726" s="13">
        <v>1656000000</v>
      </c>
      <c r="K726" s="14">
        <v>0</v>
      </c>
      <c r="L726" s="14">
        <v>0</v>
      </c>
      <c r="M726" s="15"/>
      <c r="N726" s="7" t="s">
        <v>104</v>
      </c>
      <c r="O726" s="10" t="s">
        <v>109558</v>
      </c>
      <c r="P726" s="7" t="s">
        <v>108051</v>
      </c>
      <c r="Q726" s="7" t="s">
        <v>108050</v>
      </c>
      <c r="R726"/>
    </row>
    <row r="727" spans="1:18" ht="33.75" x14ac:dyDescent="0.2">
      <c r="A727" s="10" t="s">
        <v>104011</v>
      </c>
      <c r="B727" s="10" t="s">
        <v>108780</v>
      </c>
      <c r="C727" s="11">
        <v>6</v>
      </c>
      <c r="D727" s="11">
        <v>6</v>
      </c>
      <c r="E727" s="11">
        <v>3</v>
      </c>
      <c r="F727" s="12">
        <v>1</v>
      </c>
      <c r="G727" s="7" t="s">
        <v>31</v>
      </c>
      <c r="H727" s="12">
        <v>2</v>
      </c>
      <c r="I727" s="13">
        <v>184000000</v>
      </c>
      <c r="J727" s="13">
        <v>184000000</v>
      </c>
      <c r="K727" s="14">
        <v>0</v>
      </c>
      <c r="L727" s="14">
        <v>0</v>
      </c>
      <c r="M727" s="15"/>
      <c r="N727" s="7" t="s">
        <v>104</v>
      </c>
      <c r="O727" s="10" t="s">
        <v>109558</v>
      </c>
      <c r="P727" s="7" t="s">
        <v>108051</v>
      </c>
      <c r="Q727" s="7" t="s">
        <v>108050</v>
      </c>
      <c r="R727"/>
    </row>
    <row r="728" spans="1:18" ht="33.75" x14ac:dyDescent="0.2">
      <c r="A728" s="10" t="s">
        <v>101532</v>
      </c>
      <c r="B728" s="10" t="s">
        <v>108781</v>
      </c>
      <c r="C728" s="11">
        <v>6</v>
      </c>
      <c r="D728" s="11">
        <v>6</v>
      </c>
      <c r="E728" s="11">
        <v>3</v>
      </c>
      <c r="F728" s="12">
        <v>1</v>
      </c>
      <c r="G728" s="7" t="s">
        <v>17</v>
      </c>
      <c r="H728" s="12">
        <v>2</v>
      </c>
      <c r="I728" s="13">
        <v>3420000000</v>
      </c>
      <c r="J728" s="13">
        <v>3420000000</v>
      </c>
      <c r="K728" s="14">
        <v>0</v>
      </c>
      <c r="L728" s="14">
        <v>0</v>
      </c>
      <c r="M728" s="15"/>
      <c r="N728" s="7" t="s">
        <v>104</v>
      </c>
      <c r="O728" s="10" t="s">
        <v>109558</v>
      </c>
      <c r="P728" s="7" t="s">
        <v>108051</v>
      </c>
      <c r="Q728" s="7" t="s">
        <v>108050</v>
      </c>
      <c r="R728"/>
    </row>
    <row r="729" spans="1:18" ht="33.75" x14ac:dyDescent="0.2">
      <c r="A729" s="10" t="s">
        <v>104011</v>
      </c>
      <c r="B729" s="10" t="s">
        <v>108782</v>
      </c>
      <c r="C729" s="11">
        <v>6</v>
      </c>
      <c r="D729" s="11">
        <v>6</v>
      </c>
      <c r="E729" s="11">
        <v>3</v>
      </c>
      <c r="F729" s="12">
        <v>1</v>
      </c>
      <c r="G729" s="7" t="s">
        <v>31</v>
      </c>
      <c r="H729" s="12">
        <v>2</v>
      </c>
      <c r="I729" s="13">
        <v>380000000</v>
      </c>
      <c r="J729" s="13">
        <v>380000000</v>
      </c>
      <c r="K729" s="14">
        <v>0</v>
      </c>
      <c r="L729" s="14">
        <v>0</v>
      </c>
      <c r="M729" s="15"/>
      <c r="N729" s="7" t="s">
        <v>104</v>
      </c>
      <c r="O729" s="10" t="s">
        <v>109558</v>
      </c>
      <c r="P729" s="7" t="s">
        <v>108051</v>
      </c>
      <c r="Q729" s="7" t="s">
        <v>108050</v>
      </c>
      <c r="R729"/>
    </row>
    <row r="730" spans="1:18" ht="33.75" x14ac:dyDescent="0.2">
      <c r="A730" s="10" t="s">
        <v>101532</v>
      </c>
      <c r="B730" s="10" t="s">
        <v>108783</v>
      </c>
      <c r="C730" s="11">
        <v>6</v>
      </c>
      <c r="D730" s="11">
        <v>6</v>
      </c>
      <c r="E730" s="11">
        <v>3</v>
      </c>
      <c r="F730" s="12">
        <v>1</v>
      </c>
      <c r="G730" s="7" t="s">
        <v>17</v>
      </c>
      <c r="H730" s="12">
        <v>2</v>
      </c>
      <c r="I730" s="13">
        <v>2053800000</v>
      </c>
      <c r="J730" s="13">
        <v>2053800000</v>
      </c>
      <c r="K730" s="14">
        <v>0</v>
      </c>
      <c r="L730" s="14">
        <v>0</v>
      </c>
      <c r="M730" s="15"/>
      <c r="N730" s="7" t="s">
        <v>104</v>
      </c>
      <c r="O730" s="10" t="s">
        <v>109558</v>
      </c>
      <c r="P730" s="7" t="s">
        <v>108051</v>
      </c>
      <c r="Q730" s="7" t="s">
        <v>108050</v>
      </c>
      <c r="R730"/>
    </row>
    <row r="731" spans="1:18" ht="33.75" x14ac:dyDescent="0.2">
      <c r="A731" s="10" t="s">
        <v>104011</v>
      </c>
      <c r="B731" s="10" t="s">
        <v>108784</v>
      </c>
      <c r="C731" s="11">
        <v>6</v>
      </c>
      <c r="D731" s="11">
        <v>6</v>
      </c>
      <c r="E731" s="11">
        <v>3</v>
      </c>
      <c r="F731" s="12">
        <v>1</v>
      </c>
      <c r="G731" s="7" t="s">
        <v>31</v>
      </c>
      <c r="H731" s="12">
        <v>2</v>
      </c>
      <c r="I731" s="13">
        <v>228200000</v>
      </c>
      <c r="J731" s="13">
        <v>228200000</v>
      </c>
      <c r="K731" s="14">
        <v>0</v>
      </c>
      <c r="L731" s="14">
        <v>0</v>
      </c>
      <c r="M731" s="15"/>
      <c r="N731" s="7" t="s">
        <v>104</v>
      </c>
      <c r="O731" s="10" t="s">
        <v>109558</v>
      </c>
      <c r="P731" s="7" t="s">
        <v>108051</v>
      </c>
      <c r="Q731" s="7" t="s">
        <v>108050</v>
      </c>
      <c r="R731"/>
    </row>
    <row r="732" spans="1:18" ht="33.75" x14ac:dyDescent="0.2">
      <c r="A732" s="10" t="s">
        <v>101532</v>
      </c>
      <c r="B732" s="10" t="s">
        <v>108785</v>
      </c>
      <c r="C732" s="11">
        <v>6</v>
      </c>
      <c r="D732" s="11">
        <v>6</v>
      </c>
      <c r="E732" s="11">
        <v>3</v>
      </c>
      <c r="F732" s="12">
        <v>1</v>
      </c>
      <c r="G732" s="7" t="s">
        <v>17</v>
      </c>
      <c r="H732" s="12">
        <v>2</v>
      </c>
      <c r="I732" s="13">
        <v>1761300000</v>
      </c>
      <c r="J732" s="13">
        <v>1761300000</v>
      </c>
      <c r="K732" s="14">
        <v>0</v>
      </c>
      <c r="L732" s="14">
        <v>0</v>
      </c>
      <c r="M732" s="15"/>
      <c r="N732" s="7" t="s">
        <v>104</v>
      </c>
      <c r="O732" s="10" t="s">
        <v>109558</v>
      </c>
      <c r="P732" s="7" t="s">
        <v>108051</v>
      </c>
      <c r="Q732" s="7" t="s">
        <v>108050</v>
      </c>
      <c r="R732"/>
    </row>
    <row r="733" spans="1:18" ht="33.75" x14ac:dyDescent="0.2">
      <c r="A733" s="10" t="s">
        <v>104011</v>
      </c>
      <c r="B733" s="10" t="s">
        <v>108786</v>
      </c>
      <c r="C733" s="11">
        <v>6</v>
      </c>
      <c r="D733" s="11">
        <v>6</v>
      </c>
      <c r="E733" s="11">
        <v>3</v>
      </c>
      <c r="F733" s="12">
        <v>1</v>
      </c>
      <c r="G733" s="7" t="s">
        <v>31</v>
      </c>
      <c r="H733" s="12">
        <v>2</v>
      </c>
      <c r="I733" s="13">
        <v>195700000</v>
      </c>
      <c r="J733" s="13">
        <v>195700000</v>
      </c>
      <c r="K733" s="14">
        <v>0</v>
      </c>
      <c r="L733" s="14">
        <v>0</v>
      </c>
      <c r="M733" s="15"/>
      <c r="N733" s="7" t="s">
        <v>104</v>
      </c>
      <c r="O733" s="10" t="s">
        <v>109558</v>
      </c>
      <c r="P733" s="7" t="s">
        <v>108051</v>
      </c>
      <c r="Q733" s="7" t="s">
        <v>108050</v>
      </c>
      <c r="R733"/>
    </row>
    <row r="734" spans="1:18" ht="33.75" x14ac:dyDescent="0.2">
      <c r="A734" s="10" t="s">
        <v>101532</v>
      </c>
      <c r="B734" s="10" t="s">
        <v>108787</v>
      </c>
      <c r="C734" s="11">
        <v>6</v>
      </c>
      <c r="D734" s="11">
        <v>6</v>
      </c>
      <c r="E734" s="11">
        <v>3</v>
      </c>
      <c r="F734" s="12">
        <v>1</v>
      </c>
      <c r="G734" s="7" t="s">
        <v>17</v>
      </c>
      <c r="H734" s="12">
        <v>2</v>
      </c>
      <c r="I734" s="13">
        <v>6660000000</v>
      </c>
      <c r="J734" s="13">
        <v>6660000000</v>
      </c>
      <c r="K734" s="14">
        <v>0</v>
      </c>
      <c r="L734" s="14">
        <v>0</v>
      </c>
      <c r="M734" s="15"/>
      <c r="N734" s="7" t="s">
        <v>104</v>
      </c>
      <c r="O734" s="10" t="s">
        <v>109558</v>
      </c>
      <c r="P734" s="7" t="s">
        <v>108051</v>
      </c>
      <c r="Q734" s="7" t="s">
        <v>108050</v>
      </c>
      <c r="R734"/>
    </row>
    <row r="735" spans="1:18" ht="33.75" x14ac:dyDescent="0.2">
      <c r="A735" s="10" t="s">
        <v>104011</v>
      </c>
      <c r="B735" s="10" t="s">
        <v>108788</v>
      </c>
      <c r="C735" s="11">
        <v>6</v>
      </c>
      <c r="D735" s="11">
        <v>6</v>
      </c>
      <c r="E735" s="11">
        <v>3</v>
      </c>
      <c r="F735" s="12">
        <v>1</v>
      </c>
      <c r="G735" s="7" t="s">
        <v>31</v>
      </c>
      <c r="H735" s="12">
        <v>2</v>
      </c>
      <c r="I735" s="13">
        <v>740000000</v>
      </c>
      <c r="J735" s="13">
        <v>740000000</v>
      </c>
      <c r="K735" s="14">
        <v>0</v>
      </c>
      <c r="L735" s="14">
        <v>0</v>
      </c>
      <c r="M735" s="15"/>
      <c r="N735" s="7" t="s">
        <v>104</v>
      </c>
      <c r="O735" s="10" t="s">
        <v>109558</v>
      </c>
      <c r="P735" s="7" t="s">
        <v>108051</v>
      </c>
      <c r="Q735" s="7" t="s">
        <v>108050</v>
      </c>
      <c r="R735"/>
    </row>
    <row r="736" spans="1:18" ht="33.75" x14ac:dyDescent="0.2">
      <c r="A736" s="10" t="s">
        <v>101532</v>
      </c>
      <c r="B736" s="10" t="s">
        <v>108789</v>
      </c>
      <c r="C736" s="11">
        <v>6</v>
      </c>
      <c r="D736" s="11">
        <v>6</v>
      </c>
      <c r="E736" s="11">
        <v>3</v>
      </c>
      <c r="F736" s="12">
        <v>1</v>
      </c>
      <c r="G736" s="7" t="s">
        <v>17</v>
      </c>
      <c r="H736" s="12">
        <v>2</v>
      </c>
      <c r="I736" s="13">
        <v>1761300000</v>
      </c>
      <c r="J736" s="13">
        <v>1761300000</v>
      </c>
      <c r="K736" s="14">
        <v>0</v>
      </c>
      <c r="L736" s="14">
        <v>0</v>
      </c>
      <c r="M736" s="15"/>
      <c r="N736" s="7" t="s">
        <v>104</v>
      </c>
      <c r="O736" s="10" t="s">
        <v>109558</v>
      </c>
      <c r="P736" s="7" t="s">
        <v>108051</v>
      </c>
      <c r="Q736" s="7" t="s">
        <v>108050</v>
      </c>
      <c r="R736"/>
    </row>
    <row r="737" spans="1:18" ht="33.75" x14ac:dyDescent="0.2">
      <c r="A737" s="10" t="s">
        <v>104011</v>
      </c>
      <c r="B737" s="10" t="s">
        <v>108790</v>
      </c>
      <c r="C737" s="11">
        <v>6</v>
      </c>
      <c r="D737" s="11">
        <v>6</v>
      </c>
      <c r="E737" s="11">
        <v>3</v>
      </c>
      <c r="F737" s="12">
        <v>1</v>
      </c>
      <c r="G737" s="7" t="s">
        <v>31</v>
      </c>
      <c r="H737" s="12">
        <v>2</v>
      </c>
      <c r="I737" s="13">
        <v>195700000</v>
      </c>
      <c r="J737" s="13">
        <v>195700000</v>
      </c>
      <c r="K737" s="14">
        <v>0</v>
      </c>
      <c r="L737" s="14">
        <v>0</v>
      </c>
      <c r="M737" s="15"/>
      <c r="N737" s="7" t="s">
        <v>104</v>
      </c>
      <c r="O737" s="10" t="s">
        <v>109558</v>
      </c>
      <c r="P737" s="7" t="s">
        <v>108051</v>
      </c>
      <c r="Q737" s="7" t="s">
        <v>108050</v>
      </c>
      <c r="R737"/>
    </row>
    <row r="738" spans="1:18" ht="33.75" x14ac:dyDescent="0.2">
      <c r="A738" s="10" t="s">
        <v>101532</v>
      </c>
      <c r="B738" s="10" t="s">
        <v>108791</v>
      </c>
      <c r="C738" s="11">
        <v>6</v>
      </c>
      <c r="D738" s="11">
        <v>6</v>
      </c>
      <c r="E738" s="11">
        <v>3</v>
      </c>
      <c r="F738" s="12">
        <v>1</v>
      </c>
      <c r="G738" s="7" t="s">
        <v>17</v>
      </c>
      <c r="H738" s="12">
        <v>2</v>
      </c>
      <c r="I738" s="13">
        <v>2053800000</v>
      </c>
      <c r="J738" s="13">
        <v>2053800000</v>
      </c>
      <c r="K738" s="14">
        <v>0</v>
      </c>
      <c r="L738" s="14">
        <v>0</v>
      </c>
      <c r="M738" s="15"/>
      <c r="N738" s="7" t="s">
        <v>104</v>
      </c>
      <c r="O738" s="10" t="s">
        <v>109558</v>
      </c>
      <c r="P738" s="7" t="s">
        <v>108051</v>
      </c>
      <c r="Q738" s="7" t="s">
        <v>108050</v>
      </c>
      <c r="R738"/>
    </row>
    <row r="739" spans="1:18" ht="33.75" x14ac:dyDescent="0.2">
      <c r="A739" s="10" t="s">
        <v>104011</v>
      </c>
      <c r="B739" s="10" t="s">
        <v>108792</v>
      </c>
      <c r="C739" s="11">
        <v>6</v>
      </c>
      <c r="D739" s="11">
        <v>6</v>
      </c>
      <c r="E739" s="11">
        <v>3</v>
      </c>
      <c r="F739" s="12">
        <v>1</v>
      </c>
      <c r="G739" s="7" t="s">
        <v>31</v>
      </c>
      <c r="H739" s="12">
        <v>2</v>
      </c>
      <c r="I739" s="13">
        <v>228200000</v>
      </c>
      <c r="J739" s="13">
        <v>228200000</v>
      </c>
      <c r="K739" s="14">
        <v>0</v>
      </c>
      <c r="L739" s="14">
        <v>0</v>
      </c>
      <c r="M739" s="15"/>
      <c r="N739" s="7" t="s">
        <v>104</v>
      </c>
      <c r="O739" s="10" t="s">
        <v>109558</v>
      </c>
      <c r="P739" s="7" t="s">
        <v>108051</v>
      </c>
      <c r="Q739" s="7" t="s">
        <v>108050</v>
      </c>
      <c r="R739"/>
    </row>
    <row r="740" spans="1:18" ht="33.75" x14ac:dyDescent="0.2">
      <c r="A740" s="10" t="s">
        <v>101532</v>
      </c>
      <c r="B740" s="10" t="s">
        <v>108793</v>
      </c>
      <c r="C740" s="11">
        <v>6</v>
      </c>
      <c r="D740" s="11">
        <v>6</v>
      </c>
      <c r="E740" s="11">
        <v>3</v>
      </c>
      <c r="F740" s="12">
        <v>1</v>
      </c>
      <c r="G740" s="7" t="s">
        <v>17</v>
      </c>
      <c r="H740" s="12">
        <v>2</v>
      </c>
      <c r="I740" s="13">
        <v>1761300000</v>
      </c>
      <c r="J740" s="13">
        <v>1761300000</v>
      </c>
      <c r="K740" s="14">
        <v>0</v>
      </c>
      <c r="L740" s="14">
        <v>0</v>
      </c>
      <c r="M740" s="15"/>
      <c r="N740" s="7" t="s">
        <v>104</v>
      </c>
      <c r="O740" s="10" t="s">
        <v>109558</v>
      </c>
      <c r="P740" s="7" t="s">
        <v>108051</v>
      </c>
      <c r="Q740" s="7" t="s">
        <v>108050</v>
      </c>
      <c r="R740"/>
    </row>
    <row r="741" spans="1:18" ht="33.75" x14ac:dyDescent="0.2">
      <c r="A741" s="10" t="s">
        <v>104011</v>
      </c>
      <c r="B741" s="10" t="s">
        <v>108794</v>
      </c>
      <c r="C741" s="11">
        <v>6</v>
      </c>
      <c r="D741" s="11">
        <v>6</v>
      </c>
      <c r="E741" s="11">
        <v>3</v>
      </c>
      <c r="F741" s="12">
        <v>1</v>
      </c>
      <c r="G741" s="7" t="s">
        <v>31</v>
      </c>
      <c r="H741" s="12">
        <v>2</v>
      </c>
      <c r="I741" s="13">
        <v>195700000</v>
      </c>
      <c r="J741" s="13">
        <v>195700000</v>
      </c>
      <c r="K741" s="14">
        <v>0</v>
      </c>
      <c r="L741" s="14">
        <v>0</v>
      </c>
      <c r="M741" s="15"/>
      <c r="N741" s="7" t="s">
        <v>104</v>
      </c>
      <c r="O741" s="10" t="s">
        <v>109558</v>
      </c>
      <c r="P741" s="7" t="s">
        <v>108051</v>
      </c>
      <c r="Q741" s="7" t="s">
        <v>108050</v>
      </c>
      <c r="R741"/>
    </row>
    <row r="742" spans="1:18" ht="33.75" x14ac:dyDescent="0.2">
      <c r="A742" s="10" t="s">
        <v>101532</v>
      </c>
      <c r="B742" s="10" t="s">
        <v>108795</v>
      </c>
      <c r="C742" s="11">
        <v>6</v>
      </c>
      <c r="D742" s="11">
        <v>6</v>
      </c>
      <c r="E742" s="11">
        <v>3</v>
      </c>
      <c r="F742" s="12">
        <v>1</v>
      </c>
      <c r="G742" s="7" t="s">
        <v>17</v>
      </c>
      <c r="H742" s="12">
        <v>2</v>
      </c>
      <c r="I742" s="13">
        <v>1761300000</v>
      </c>
      <c r="J742" s="13">
        <v>1761300000</v>
      </c>
      <c r="K742" s="14">
        <v>0</v>
      </c>
      <c r="L742" s="14">
        <v>0</v>
      </c>
      <c r="M742" s="15"/>
      <c r="N742" s="7" t="s">
        <v>104</v>
      </c>
      <c r="O742" s="10" t="s">
        <v>109558</v>
      </c>
      <c r="P742" s="7" t="s">
        <v>108051</v>
      </c>
      <c r="Q742" s="7" t="s">
        <v>108050</v>
      </c>
      <c r="R742"/>
    </row>
    <row r="743" spans="1:18" ht="33.75" x14ac:dyDescent="0.2">
      <c r="A743" s="10" t="s">
        <v>104011</v>
      </c>
      <c r="B743" s="10" t="s">
        <v>108796</v>
      </c>
      <c r="C743" s="11">
        <v>6</v>
      </c>
      <c r="D743" s="11">
        <v>6</v>
      </c>
      <c r="E743" s="11">
        <v>3</v>
      </c>
      <c r="F743" s="12">
        <v>1</v>
      </c>
      <c r="G743" s="7" t="s">
        <v>31</v>
      </c>
      <c r="H743" s="12">
        <v>2</v>
      </c>
      <c r="I743" s="13">
        <v>195700000</v>
      </c>
      <c r="J743" s="13">
        <v>195700000</v>
      </c>
      <c r="K743" s="14">
        <v>0</v>
      </c>
      <c r="L743" s="14">
        <v>0</v>
      </c>
      <c r="M743" s="15"/>
      <c r="N743" s="7" t="s">
        <v>104</v>
      </c>
      <c r="O743" s="10" t="s">
        <v>109558</v>
      </c>
      <c r="P743" s="7" t="s">
        <v>108051</v>
      </c>
      <c r="Q743" s="7" t="s">
        <v>108050</v>
      </c>
      <c r="R743"/>
    </row>
    <row r="744" spans="1:18" ht="33.75" x14ac:dyDescent="0.2">
      <c r="A744" s="10" t="s">
        <v>101532</v>
      </c>
      <c r="B744" s="10" t="s">
        <v>108797</v>
      </c>
      <c r="C744" s="11">
        <v>6</v>
      </c>
      <c r="D744" s="11">
        <v>6</v>
      </c>
      <c r="E744" s="11">
        <v>3</v>
      </c>
      <c r="F744" s="12">
        <v>1</v>
      </c>
      <c r="G744" s="7" t="s">
        <v>17</v>
      </c>
      <c r="H744" s="12">
        <v>2</v>
      </c>
      <c r="I744" s="13">
        <v>2346300000</v>
      </c>
      <c r="J744" s="13">
        <v>2346300000</v>
      </c>
      <c r="K744" s="14">
        <v>0</v>
      </c>
      <c r="L744" s="14">
        <v>0</v>
      </c>
      <c r="M744" s="15"/>
      <c r="N744" s="7" t="s">
        <v>104</v>
      </c>
      <c r="O744" s="10" t="s">
        <v>109558</v>
      </c>
      <c r="P744" s="7" t="s">
        <v>108051</v>
      </c>
      <c r="Q744" s="7" t="s">
        <v>108050</v>
      </c>
      <c r="R744"/>
    </row>
    <row r="745" spans="1:18" ht="33.75" x14ac:dyDescent="0.2">
      <c r="A745" s="10" t="s">
        <v>104011</v>
      </c>
      <c r="B745" s="10" t="s">
        <v>108798</v>
      </c>
      <c r="C745" s="11">
        <v>6</v>
      </c>
      <c r="D745" s="11">
        <v>6</v>
      </c>
      <c r="E745" s="11">
        <v>3</v>
      </c>
      <c r="F745" s="12">
        <v>1</v>
      </c>
      <c r="G745" s="7" t="s">
        <v>31</v>
      </c>
      <c r="H745" s="12">
        <v>2</v>
      </c>
      <c r="I745" s="13">
        <v>260700000</v>
      </c>
      <c r="J745" s="13">
        <v>260700000</v>
      </c>
      <c r="K745" s="14">
        <v>0</v>
      </c>
      <c r="L745" s="14">
        <v>0</v>
      </c>
      <c r="M745" s="15"/>
      <c r="N745" s="7" t="s">
        <v>104</v>
      </c>
      <c r="O745" s="10" t="s">
        <v>109558</v>
      </c>
      <c r="P745" s="7" t="s">
        <v>108051</v>
      </c>
      <c r="Q745" s="7" t="s">
        <v>108050</v>
      </c>
      <c r="R745"/>
    </row>
    <row r="746" spans="1:18" ht="33.75" x14ac:dyDescent="0.2">
      <c r="A746" s="10" t="s">
        <v>101532</v>
      </c>
      <c r="B746" s="10" t="s">
        <v>108799</v>
      </c>
      <c r="C746" s="11">
        <v>6</v>
      </c>
      <c r="D746" s="11">
        <v>6</v>
      </c>
      <c r="E746" s="11">
        <v>3</v>
      </c>
      <c r="F746" s="12">
        <v>1</v>
      </c>
      <c r="G746" s="7" t="s">
        <v>17</v>
      </c>
      <c r="H746" s="12">
        <v>2</v>
      </c>
      <c r="I746" s="13">
        <v>1761300000</v>
      </c>
      <c r="J746" s="13">
        <v>1761300000</v>
      </c>
      <c r="K746" s="14">
        <v>0</v>
      </c>
      <c r="L746" s="14">
        <v>0</v>
      </c>
      <c r="M746" s="15"/>
      <c r="N746" s="7" t="s">
        <v>104</v>
      </c>
      <c r="O746" s="10" t="s">
        <v>109558</v>
      </c>
      <c r="P746" s="7" t="s">
        <v>108051</v>
      </c>
      <c r="Q746" s="7" t="s">
        <v>108050</v>
      </c>
      <c r="R746"/>
    </row>
    <row r="747" spans="1:18" ht="33.75" x14ac:dyDescent="0.2">
      <c r="A747" s="10" t="s">
        <v>104011</v>
      </c>
      <c r="B747" s="10" t="s">
        <v>108800</v>
      </c>
      <c r="C747" s="11">
        <v>6</v>
      </c>
      <c r="D747" s="11">
        <v>6</v>
      </c>
      <c r="E747" s="11">
        <v>3</v>
      </c>
      <c r="F747" s="12">
        <v>1</v>
      </c>
      <c r="G747" s="7" t="s">
        <v>31</v>
      </c>
      <c r="H747" s="12">
        <v>2</v>
      </c>
      <c r="I747" s="13">
        <v>195700000</v>
      </c>
      <c r="J747" s="13">
        <v>195700000</v>
      </c>
      <c r="K747" s="14">
        <v>0</v>
      </c>
      <c r="L747" s="14">
        <v>0</v>
      </c>
      <c r="M747" s="15"/>
      <c r="N747" s="7" t="s">
        <v>104</v>
      </c>
      <c r="O747" s="10" t="s">
        <v>109558</v>
      </c>
      <c r="P747" s="7" t="s">
        <v>108051</v>
      </c>
      <c r="Q747" s="7" t="s">
        <v>108050</v>
      </c>
      <c r="R747"/>
    </row>
    <row r="748" spans="1:18" ht="33.75" x14ac:dyDescent="0.2">
      <c r="A748" s="10" t="s">
        <v>101532</v>
      </c>
      <c r="B748" s="10" t="s">
        <v>108801</v>
      </c>
      <c r="C748" s="11">
        <v>6</v>
      </c>
      <c r="D748" s="11">
        <v>6</v>
      </c>
      <c r="E748" s="11">
        <v>3</v>
      </c>
      <c r="F748" s="12">
        <v>1</v>
      </c>
      <c r="G748" s="7" t="s">
        <v>17</v>
      </c>
      <c r="H748" s="12">
        <v>2</v>
      </c>
      <c r="I748" s="13">
        <v>2700000000</v>
      </c>
      <c r="J748" s="13">
        <v>2700000000</v>
      </c>
      <c r="K748" s="14">
        <v>0</v>
      </c>
      <c r="L748" s="14">
        <v>0</v>
      </c>
      <c r="M748" s="15"/>
      <c r="N748" s="7" t="s">
        <v>104</v>
      </c>
      <c r="O748" s="10" t="s">
        <v>109558</v>
      </c>
      <c r="P748" s="7" t="s">
        <v>108051</v>
      </c>
      <c r="Q748" s="7" t="s">
        <v>108050</v>
      </c>
      <c r="R748"/>
    </row>
    <row r="749" spans="1:18" ht="33.75" x14ac:dyDescent="0.2">
      <c r="A749" s="10" t="s">
        <v>104011</v>
      </c>
      <c r="B749" s="10" t="s">
        <v>108802</v>
      </c>
      <c r="C749" s="11">
        <v>6</v>
      </c>
      <c r="D749" s="11">
        <v>6</v>
      </c>
      <c r="E749" s="11">
        <v>3</v>
      </c>
      <c r="F749" s="12">
        <v>1</v>
      </c>
      <c r="G749" s="7" t="s">
        <v>31</v>
      </c>
      <c r="H749" s="12">
        <v>2</v>
      </c>
      <c r="I749" s="13">
        <v>300000000</v>
      </c>
      <c r="J749" s="13">
        <v>300000000</v>
      </c>
      <c r="K749" s="14">
        <v>0</v>
      </c>
      <c r="L749" s="14">
        <v>0</v>
      </c>
      <c r="M749" s="15"/>
      <c r="N749" s="7" t="s">
        <v>104</v>
      </c>
      <c r="O749" s="10" t="s">
        <v>109558</v>
      </c>
      <c r="P749" s="7" t="s">
        <v>108051</v>
      </c>
      <c r="Q749" s="7" t="s">
        <v>108050</v>
      </c>
      <c r="R749"/>
    </row>
    <row r="750" spans="1:18" ht="33.75" x14ac:dyDescent="0.2">
      <c r="A750" s="10" t="s">
        <v>101532</v>
      </c>
      <c r="B750" s="10" t="s">
        <v>108803</v>
      </c>
      <c r="C750" s="11">
        <v>6</v>
      </c>
      <c r="D750" s="11">
        <v>6</v>
      </c>
      <c r="E750" s="11">
        <v>3</v>
      </c>
      <c r="F750" s="12">
        <v>1</v>
      </c>
      <c r="G750" s="7" t="s">
        <v>17</v>
      </c>
      <c r="H750" s="12">
        <v>2</v>
      </c>
      <c r="I750" s="13">
        <v>1771209563.4000001</v>
      </c>
      <c r="J750" s="13">
        <v>1771209563.4000001</v>
      </c>
      <c r="K750" s="14">
        <v>0</v>
      </c>
      <c r="L750" s="14">
        <v>0</v>
      </c>
      <c r="M750" s="15"/>
      <c r="N750" s="7" t="s">
        <v>104</v>
      </c>
      <c r="O750" s="10" t="s">
        <v>109558</v>
      </c>
      <c r="P750" s="7" t="s">
        <v>108051</v>
      </c>
      <c r="Q750" s="7" t="s">
        <v>108050</v>
      </c>
      <c r="R750"/>
    </row>
    <row r="751" spans="1:18" ht="33.75" x14ac:dyDescent="0.2">
      <c r="A751" s="10" t="s">
        <v>104011</v>
      </c>
      <c r="B751" s="10" t="s">
        <v>108804</v>
      </c>
      <c r="C751" s="11">
        <v>6</v>
      </c>
      <c r="D751" s="11">
        <v>6</v>
      </c>
      <c r="E751" s="11">
        <v>3</v>
      </c>
      <c r="F751" s="12">
        <v>1</v>
      </c>
      <c r="G751" s="7" t="s">
        <v>31</v>
      </c>
      <c r="H751" s="12">
        <v>2</v>
      </c>
      <c r="I751" s="13">
        <v>196801062.60000002</v>
      </c>
      <c r="J751" s="13">
        <v>196801062.60000002</v>
      </c>
      <c r="K751" s="14">
        <v>0</v>
      </c>
      <c r="L751" s="14">
        <v>0</v>
      </c>
      <c r="M751" s="15"/>
      <c r="N751" s="7" t="s">
        <v>104</v>
      </c>
      <c r="O751" s="10" t="s">
        <v>109558</v>
      </c>
      <c r="P751" s="7" t="s">
        <v>108051</v>
      </c>
      <c r="Q751" s="7" t="s">
        <v>108050</v>
      </c>
      <c r="R751"/>
    </row>
    <row r="752" spans="1:18" ht="33.75" x14ac:dyDescent="0.2">
      <c r="A752" s="10" t="s">
        <v>101532</v>
      </c>
      <c r="B752" s="10" t="s">
        <v>108805</v>
      </c>
      <c r="C752" s="11">
        <v>3</v>
      </c>
      <c r="D752" s="11">
        <v>3</v>
      </c>
      <c r="E752" s="11">
        <v>6</v>
      </c>
      <c r="F752" s="12">
        <v>1</v>
      </c>
      <c r="G752" s="7" t="s">
        <v>17</v>
      </c>
      <c r="H752" s="12">
        <v>5</v>
      </c>
      <c r="I752" s="13">
        <v>5482434073</v>
      </c>
      <c r="J752" s="13">
        <v>5482434073</v>
      </c>
      <c r="K752" s="14">
        <v>0</v>
      </c>
      <c r="L752" s="14">
        <v>0</v>
      </c>
      <c r="M752" s="15"/>
      <c r="N752" s="7" t="s">
        <v>104</v>
      </c>
      <c r="O752" s="10" t="s">
        <v>109558</v>
      </c>
      <c r="P752" s="7" t="s">
        <v>108051</v>
      </c>
      <c r="Q752" s="7" t="s">
        <v>108050</v>
      </c>
      <c r="R752"/>
    </row>
    <row r="753" spans="1:18" ht="45" x14ac:dyDescent="0.2">
      <c r="A753" s="10" t="s">
        <v>101536</v>
      </c>
      <c r="B753" s="10" t="s">
        <v>108806</v>
      </c>
      <c r="C753" s="11">
        <v>3</v>
      </c>
      <c r="D753" s="11">
        <v>3</v>
      </c>
      <c r="E753" s="11">
        <v>7</v>
      </c>
      <c r="F753" s="12">
        <v>1</v>
      </c>
      <c r="G753" s="7" t="s">
        <v>31</v>
      </c>
      <c r="H753" s="12">
        <v>5</v>
      </c>
      <c r="I753" s="13">
        <v>383770385</v>
      </c>
      <c r="J753" s="13">
        <v>383770385</v>
      </c>
      <c r="K753" s="14">
        <v>0</v>
      </c>
      <c r="L753" s="14">
        <v>0</v>
      </c>
      <c r="M753" s="15"/>
      <c r="N753" s="7" t="s">
        <v>104</v>
      </c>
      <c r="O753" s="10" t="s">
        <v>109558</v>
      </c>
      <c r="P753" s="7" t="s">
        <v>108051</v>
      </c>
      <c r="Q753" s="7" t="s">
        <v>108050</v>
      </c>
      <c r="R753"/>
    </row>
    <row r="754" spans="1:18" ht="33.75" x14ac:dyDescent="0.2">
      <c r="A754" s="10" t="s">
        <v>101536</v>
      </c>
      <c r="B754" s="10" t="s">
        <v>108807</v>
      </c>
      <c r="C754" s="11">
        <v>5</v>
      </c>
      <c r="D754" s="11">
        <v>5</v>
      </c>
      <c r="E754" s="11">
        <v>3</v>
      </c>
      <c r="F754" s="12">
        <v>1</v>
      </c>
      <c r="G754" s="7" t="s">
        <v>17</v>
      </c>
      <c r="H754" s="12">
        <v>5</v>
      </c>
      <c r="I754" s="13">
        <v>1564720893</v>
      </c>
      <c r="J754" s="13">
        <v>1564720893</v>
      </c>
      <c r="K754" s="14">
        <v>0</v>
      </c>
      <c r="L754" s="14">
        <v>0</v>
      </c>
      <c r="M754" s="15"/>
      <c r="N754" s="7" t="s">
        <v>104</v>
      </c>
      <c r="O754" s="10" t="s">
        <v>109558</v>
      </c>
      <c r="P754" s="7" t="s">
        <v>108051</v>
      </c>
      <c r="Q754" s="7" t="s">
        <v>108050</v>
      </c>
      <c r="R754"/>
    </row>
    <row r="755" spans="1:18" ht="33.75" x14ac:dyDescent="0.2">
      <c r="A755" s="10" t="s">
        <v>101536</v>
      </c>
      <c r="B755" s="10" t="s">
        <v>108808</v>
      </c>
      <c r="C755" s="11">
        <v>5</v>
      </c>
      <c r="D755" s="11">
        <v>5</v>
      </c>
      <c r="E755" s="11">
        <v>3</v>
      </c>
      <c r="F755" s="12">
        <v>1</v>
      </c>
      <c r="G755" s="7" t="s">
        <v>31</v>
      </c>
      <c r="H755" s="12">
        <v>5</v>
      </c>
      <c r="I755" s="13">
        <v>180000000</v>
      </c>
      <c r="J755" s="13">
        <v>180000000</v>
      </c>
      <c r="K755" s="14">
        <v>0</v>
      </c>
      <c r="L755" s="14">
        <v>0</v>
      </c>
      <c r="M755" s="15"/>
      <c r="N755" s="7" t="s">
        <v>104</v>
      </c>
      <c r="O755" s="10" t="s">
        <v>109558</v>
      </c>
      <c r="P755" s="7" t="s">
        <v>108051</v>
      </c>
      <c r="Q755" s="7" t="s">
        <v>108050</v>
      </c>
      <c r="R755"/>
    </row>
    <row r="756" spans="1:18" ht="45" x14ac:dyDescent="0.2">
      <c r="A756" s="10" t="s">
        <v>101532</v>
      </c>
      <c r="B756" s="10" t="s">
        <v>108809</v>
      </c>
      <c r="C756" s="11">
        <v>7</v>
      </c>
      <c r="D756" s="11">
        <v>7</v>
      </c>
      <c r="E756" s="11">
        <v>360</v>
      </c>
      <c r="F756" s="12">
        <v>1</v>
      </c>
      <c r="G756" s="7" t="s">
        <v>79</v>
      </c>
      <c r="H756" s="12">
        <v>5</v>
      </c>
      <c r="I756" s="13">
        <v>497999000000</v>
      </c>
      <c r="J756" s="13">
        <v>497999000000</v>
      </c>
      <c r="K756" s="14">
        <v>0</v>
      </c>
      <c r="L756" s="14">
        <v>0</v>
      </c>
      <c r="M756" s="15"/>
      <c r="N756" s="7" t="s">
        <v>104</v>
      </c>
      <c r="O756" s="10" t="s">
        <v>109558</v>
      </c>
      <c r="P756" s="7" t="s">
        <v>108049</v>
      </c>
      <c r="Q756" s="7" t="s">
        <v>108050</v>
      </c>
      <c r="R756"/>
    </row>
    <row r="757" spans="1:18" ht="78.75" x14ac:dyDescent="0.2">
      <c r="A757" s="10" t="s">
        <v>101532</v>
      </c>
      <c r="B757" s="10" t="s">
        <v>108810</v>
      </c>
      <c r="C757" s="11">
        <v>7</v>
      </c>
      <c r="D757" s="11">
        <v>7</v>
      </c>
      <c r="E757" s="11">
        <v>360</v>
      </c>
      <c r="F757" s="12">
        <v>1</v>
      </c>
      <c r="G757" s="7" t="s">
        <v>79</v>
      </c>
      <c r="H757" s="12">
        <v>5</v>
      </c>
      <c r="I757" s="13">
        <v>979818000000</v>
      </c>
      <c r="J757" s="13">
        <v>979818000000</v>
      </c>
      <c r="K757" s="14">
        <v>0</v>
      </c>
      <c r="L757" s="14">
        <v>0</v>
      </c>
      <c r="M757" s="15"/>
      <c r="N757" s="7" t="s">
        <v>104</v>
      </c>
      <c r="O757" s="10" t="s">
        <v>109558</v>
      </c>
      <c r="P757" s="7" t="s">
        <v>108049</v>
      </c>
      <c r="Q757" s="7" t="s">
        <v>108050</v>
      </c>
      <c r="R757"/>
    </row>
    <row r="758" spans="1:18" ht="45" x14ac:dyDescent="0.2">
      <c r="A758" s="10" t="s">
        <v>101532</v>
      </c>
      <c r="B758" s="10" t="s">
        <v>108811</v>
      </c>
      <c r="C758" s="11">
        <v>7</v>
      </c>
      <c r="D758" s="11">
        <v>7</v>
      </c>
      <c r="E758" s="11">
        <v>360</v>
      </c>
      <c r="F758" s="12">
        <v>1</v>
      </c>
      <c r="G758" s="7" t="s">
        <v>79</v>
      </c>
      <c r="H758" s="12">
        <v>5</v>
      </c>
      <c r="I758" s="13">
        <v>191246000000</v>
      </c>
      <c r="J758" s="13">
        <v>191246000000</v>
      </c>
      <c r="K758" s="14">
        <v>0</v>
      </c>
      <c r="L758" s="14">
        <v>0</v>
      </c>
      <c r="M758" s="15"/>
      <c r="N758" s="7" t="s">
        <v>104</v>
      </c>
      <c r="O758" s="10" t="s">
        <v>109558</v>
      </c>
      <c r="P758" s="7" t="s">
        <v>108049</v>
      </c>
      <c r="Q758" s="7" t="s">
        <v>108050</v>
      </c>
      <c r="R758"/>
    </row>
    <row r="759" spans="1:18" ht="45" x14ac:dyDescent="0.2">
      <c r="A759" s="10" t="s">
        <v>101532</v>
      </c>
      <c r="B759" s="10" t="s">
        <v>108812</v>
      </c>
      <c r="C759" s="11">
        <v>7</v>
      </c>
      <c r="D759" s="11">
        <v>7</v>
      </c>
      <c r="E759" s="11">
        <v>360</v>
      </c>
      <c r="F759" s="12">
        <v>1</v>
      </c>
      <c r="G759" s="7" t="s">
        <v>79</v>
      </c>
      <c r="H759" s="12">
        <v>5</v>
      </c>
      <c r="I759" s="13">
        <v>1371638000000</v>
      </c>
      <c r="J759" s="13">
        <v>1371638000000</v>
      </c>
      <c r="K759" s="14">
        <v>0</v>
      </c>
      <c r="L759" s="14">
        <v>0</v>
      </c>
      <c r="M759" s="15"/>
      <c r="N759" s="7" t="s">
        <v>104</v>
      </c>
      <c r="O759" s="10" t="s">
        <v>109558</v>
      </c>
      <c r="P759" s="7" t="s">
        <v>108049</v>
      </c>
      <c r="Q759" s="7" t="s">
        <v>108050</v>
      </c>
      <c r="R759"/>
    </row>
    <row r="760" spans="1:18" ht="56.25" x14ac:dyDescent="0.2">
      <c r="A760" s="10" t="s">
        <v>103567</v>
      </c>
      <c r="B760" s="10" t="s">
        <v>108813</v>
      </c>
      <c r="C760" s="11">
        <v>6</v>
      </c>
      <c r="D760" s="11">
        <v>6</v>
      </c>
      <c r="E760" s="11">
        <v>6</v>
      </c>
      <c r="F760" s="12">
        <v>1</v>
      </c>
      <c r="G760" s="7" t="s">
        <v>17</v>
      </c>
      <c r="H760" s="12">
        <v>1</v>
      </c>
      <c r="I760" s="13">
        <v>15835000000</v>
      </c>
      <c r="J760" s="13">
        <v>15835000000</v>
      </c>
      <c r="K760" s="14">
        <v>0</v>
      </c>
      <c r="L760" s="14">
        <v>0</v>
      </c>
      <c r="M760" s="15"/>
      <c r="N760" s="7" t="s">
        <v>104</v>
      </c>
      <c r="O760" s="10" t="s">
        <v>109558</v>
      </c>
      <c r="P760" s="7" t="s">
        <v>108051</v>
      </c>
      <c r="Q760" s="7" t="s">
        <v>108050</v>
      </c>
      <c r="R760"/>
    </row>
    <row r="761" spans="1:18" ht="56.25" x14ac:dyDescent="0.2">
      <c r="A761" s="10" t="s">
        <v>103567</v>
      </c>
      <c r="B761" s="10" t="s">
        <v>108814</v>
      </c>
      <c r="C761" s="11">
        <v>6</v>
      </c>
      <c r="D761" s="11">
        <v>6</v>
      </c>
      <c r="E761" s="11">
        <v>6</v>
      </c>
      <c r="F761" s="12">
        <v>1</v>
      </c>
      <c r="G761" s="7" t="s">
        <v>17</v>
      </c>
      <c r="H761" s="12">
        <v>1</v>
      </c>
      <c r="I761" s="13">
        <v>22962000000</v>
      </c>
      <c r="J761" s="13">
        <v>22962000000</v>
      </c>
      <c r="K761" s="14">
        <v>0</v>
      </c>
      <c r="L761" s="14">
        <v>0</v>
      </c>
      <c r="M761" s="15"/>
      <c r="N761" s="7" t="s">
        <v>104</v>
      </c>
      <c r="O761" s="10" t="s">
        <v>109558</v>
      </c>
      <c r="P761" s="7" t="s">
        <v>108051</v>
      </c>
      <c r="Q761" s="7" t="s">
        <v>108050</v>
      </c>
      <c r="R761"/>
    </row>
    <row r="762" spans="1:18" ht="45" x14ac:dyDescent="0.2">
      <c r="A762" s="10" t="s">
        <v>103567</v>
      </c>
      <c r="B762" s="10" t="s">
        <v>108815</v>
      </c>
      <c r="C762" s="11">
        <v>6</v>
      </c>
      <c r="D762" s="11">
        <v>6</v>
      </c>
      <c r="E762" s="11">
        <v>6</v>
      </c>
      <c r="F762" s="12">
        <v>1</v>
      </c>
      <c r="G762" s="7" t="s">
        <v>17</v>
      </c>
      <c r="H762" s="12">
        <v>1</v>
      </c>
      <c r="I762" s="13">
        <v>6089000000</v>
      </c>
      <c r="J762" s="13">
        <v>6089000000</v>
      </c>
      <c r="K762" s="14">
        <v>0</v>
      </c>
      <c r="L762" s="14">
        <v>0</v>
      </c>
      <c r="M762" s="15"/>
      <c r="N762" s="7" t="s">
        <v>104</v>
      </c>
      <c r="O762" s="10" t="s">
        <v>109558</v>
      </c>
      <c r="P762" s="7" t="s">
        <v>108051</v>
      </c>
      <c r="Q762" s="7" t="s">
        <v>108050</v>
      </c>
      <c r="R762"/>
    </row>
    <row r="763" spans="1:18" ht="45" x14ac:dyDescent="0.2">
      <c r="A763" s="10" t="s">
        <v>103567</v>
      </c>
      <c r="B763" s="10" t="s">
        <v>108816</v>
      </c>
      <c r="C763" s="11">
        <v>6</v>
      </c>
      <c r="D763" s="11">
        <v>6</v>
      </c>
      <c r="E763" s="11">
        <v>6</v>
      </c>
      <c r="F763" s="12">
        <v>1</v>
      </c>
      <c r="G763" s="7" t="s">
        <v>17</v>
      </c>
      <c r="H763" s="12">
        <v>1</v>
      </c>
      <c r="I763" s="13">
        <v>11832000000</v>
      </c>
      <c r="J763" s="13">
        <v>11832000000</v>
      </c>
      <c r="K763" s="14">
        <v>0</v>
      </c>
      <c r="L763" s="14">
        <v>0</v>
      </c>
      <c r="M763" s="15"/>
      <c r="N763" s="7" t="s">
        <v>104</v>
      </c>
      <c r="O763" s="10" t="s">
        <v>109558</v>
      </c>
      <c r="P763" s="7" t="s">
        <v>108051</v>
      </c>
      <c r="Q763" s="7" t="s">
        <v>108050</v>
      </c>
      <c r="R763"/>
    </row>
    <row r="764" spans="1:18" ht="56.25" x14ac:dyDescent="0.2">
      <c r="A764" s="10" t="s">
        <v>103567</v>
      </c>
      <c r="B764" s="10" t="s">
        <v>108817</v>
      </c>
      <c r="C764" s="11">
        <v>6</v>
      </c>
      <c r="D764" s="11">
        <v>6</v>
      </c>
      <c r="E764" s="11">
        <v>6</v>
      </c>
      <c r="F764" s="12">
        <v>1</v>
      </c>
      <c r="G764" s="7" t="s">
        <v>17</v>
      </c>
      <c r="H764" s="12">
        <v>1</v>
      </c>
      <c r="I764" s="13">
        <v>12300000000</v>
      </c>
      <c r="J764" s="13">
        <v>12300000000</v>
      </c>
      <c r="K764" s="14">
        <v>0</v>
      </c>
      <c r="L764" s="14">
        <v>0</v>
      </c>
      <c r="M764" s="15"/>
      <c r="N764" s="7" t="s">
        <v>104</v>
      </c>
      <c r="O764" s="10" t="s">
        <v>109558</v>
      </c>
      <c r="P764" s="7" t="s">
        <v>108051</v>
      </c>
      <c r="Q764" s="7" t="s">
        <v>108050</v>
      </c>
      <c r="R764"/>
    </row>
    <row r="765" spans="1:18" ht="33.75" x14ac:dyDescent="0.2">
      <c r="A765" s="10" t="s">
        <v>101532</v>
      </c>
      <c r="B765" s="10" t="s">
        <v>108818</v>
      </c>
      <c r="C765" s="11">
        <v>2</v>
      </c>
      <c r="D765" s="11">
        <v>2</v>
      </c>
      <c r="E765" s="11">
        <v>5</v>
      </c>
      <c r="F765" s="12">
        <v>1</v>
      </c>
      <c r="G765" s="7" t="s">
        <v>17</v>
      </c>
      <c r="H765" s="12">
        <v>5</v>
      </c>
      <c r="I765" s="13">
        <v>0</v>
      </c>
      <c r="J765" s="13">
        <v>0</v>
      </c>
      <c r="K765" s="14">
        <v>0</v>
      </c>
      <c r="L765" s="14">
        <v>0</v>
      </c>
      <c r="M765" s="15"/>
      <c r="N765" s="7" t="s">
        <v>104</v>
      </c>
      <c r="O765" s="10" t="s">
        <v>109558</v>
      </c>
      <c r="P765" s="7" t="s">
        <v>108051</v>
      </c>
      <c r="Q765" s="7" t="s">
        <v>108050</v>
      </c>
      <c r="R765"/>
    </row>
    <row r="766" spans="1:18" ht="45" x14ac:dyDescent="0.2">
      <c r="A766" s="10" t="s">
        <v>101532</v>
      </c>
      <c r="B766" s="10" t="s">
        <v>108819</v>
      </c>
      <c r="C766" s="11">
        <v>2</v>
      </c>
      <c r="D766" s="11">
        <v>2</v>
      </c>
      <c r="E766" s="11">
        <v>6</v>
      </c>
      <c r="F766" s="12">
        <v>1</v>
      </c>
      <c r="G766" s="7" t="s">
        <v>31</v>
      </c>
      <c r="H766" s="12">
        <v>5</v>
      </c>
      <c r="I766" s="13">
        <v>0</v>
      </c>
      <c r="J766" s="13">
        <v>0</v>
      </c>
      <c r="K766" s="14">
        <v>0</v>
      </c>
      <c r="L766" s="14">
        <v>0</v>
      </c>
      <c r="M766" s="15"/>
      <c r="N766" s="7" t="s">
        <v>104</v>
      </c>
      <c r="O766" s="10" t="s">
        <v>109558</v>
      </c>
      <c r="P766" s="7" t="s">
        <v>108051</v>
      </c>
      <c r="Q766" s="7" t="s">
        <v>108050</v>
      </c>
      <c r="R766"/>
    </row>
    <row r="767" spans="1:18" ht="33.75" x14ac:dyDescent="0.2">
      <c r="A767" s="10" t="s">
        <v>104011</v>
      </c>
      <c r="B767" s="10" t="s">
        <v>108820</v>
      </c>
      <c r="C767" s="11">
        <v>2</v>
      </c>
      <c r="D767" s="11">
        <v>2</v>
      </c>
      <c r="E767" s="11">
        <v>3</v>
      </c>
      <c r="F767" s="12">
        <v>1</v>
      </c>
      <c r="G767" s="7" t="s">
        <v>17</v>
      </c>
      <c r="H767" s="12">
        <v>5</v>
      </c>
      <c r="I767" s="13">
        <v>0</v>
      </c>
      <c r="J767" s="13">
        <v>0</v>
      </c>
      <c r="K767" s="14">
        <v>0</v>
      </c>
      <c r="L767" s="14">
        <v>0</v>
      </c>
      <c r="M767" s="15"/>
      <c r="N767" s="7" t="s">
        <v>104</v>
      </c>
      <c r="O767" s="10" t="s">
        <v>109558</v>
      </c>
      <c r="P767" s="7" t="s">
        <v>108051</v>
      </c>
      <c r="Q767" s="7" t="s">
        <v>108050</v>
      </c>
      <c r="R767"/>
    </row>
    <row r="768" spans="1:18" ht="33.75" x14ac:dyDescent="0.2">
      <c r="A768" s="10" t="s">
        <v>103567</v>
      </c>
      <c r="B768" s="10" t="s">
        <v>107787</v>
      </c>
      <c r="C768" s="11">
        <v>1</v>
      </c>
      <c r="D768" s="11">
        <v>1</v>
      </c>
      <c r="E768" s="11">
        <v>1</v>
      </c>
      <c r="F768" s="12">
        <v>1</v>
      </c>
      <c r="G768" s="7" t="s">
        <v>31</v>
      </c>
      <c r="H768" s="12">
        <v>5</v>
      </c>
      <c r="I768" s="13">
        <v>0</v>
      </c>
      <c r="J768" s="13">
        <v>0</v>
      </c>
      <c r="K768" s="14">
        <v>0</v>
      </c>
      <c r="L768" s="14">
        <v>0</v>
      </c>
      <c r="M768" s="15"/>
      <c r="N768" s="7" t="s">
        <v>104</v>
      </c>
      <c r="O768" s="10" t="s">
        <v>109558</v>
      </c>
      <c r="P768" s="7" t="s">
        <v>108051</v>
      </c>
      <c r="Q768" s="7" t="s">
        <v>108050</v>
      </c>
      <c r="R768"/>
    </row>
    <row r="769" spans="1:18" ht="33.75" x14ac:dyDescent="0.2">
      <c r="A769" s="10" t="s">
        <v>104011</v>
      </c>
      <c r="B769" s="10" t="s">
        <v>108821</v>
      </c>
      <c r="C769" s="11">
        <v>2</v>
      </c>
      <c r="D769" s="11">
        <v>2</v>
      </c>
      <c r="E769" s="11">
        <v>3</v>
      </c>
      <c r="F769" s="12">
        <v>1</v>
      </c>
      <c r="G769" s="7" t="s">
        <v>31</v>
      </c>
      <c r="H769" s="12">
        <v>5</v>
      </c>
      <c r="I769" s="13">
        <v>0</v>
      </c>
      <c r="J769" s="13">
        <v>0</v>
      </c>
      <c r="K769" s="14">
        <v>0</v>
      </c>
      <c r="L769" s="14">
        <v>0</v>
      </c>
      <c r="M769" s="15"/>
      <c r="N769" s="7" t="s">
        <v>104</v>
      </c>
      <c r="O769" s="10" t="s">
        <v>109558</v>
      </c>
      <c r="P769" s="7" t="s">
        <v>108051</v>
      </c>
      <c r="Q769" s="7" t="s">
        <v>108050</v>
      </c>
      <c r="R769"/>
    </row>
    <row r="770" spans="1:18" ht="33.75" x14ac:dyDescent="0.2">
      <c r="A770" s="10" t="s">
        <v>107498</v>
      </c>
      <c r="B770" s="10" t="s">
        <v>108822</v>
      </c>
      <c r="C770" s="11">
        <v>6</v>
      </c>
      <c r="D770" s="11">
        <v>6</v>
      </c>
      <c r="E770" s="11">
        <v>2</v>
      </c>
      <c r="F770" s="12">
        <v>1</v>
      </c>
      <c r="G770" s="7" t="s">
        <v>79</v>
      </c>
      <c r="H770" s="12">
        <v>5</v>
      </c>
      <c r="I770" s="13">
        <v>0</v>
      </c>
      <c r="J770" s="13">
        <v>0</v>
      </c>
      <c r="K770" s="14">
        <v>0</v>
      </c>
      <c r="L770" s="14">
        <v>0</v>
      </c>
      <c r="M770" s="15"/>
      <c r="N770" s="7" t="s">
        <v>104</v>
      </c>
      <c r="O770" s="10" t="s">
        <v>109558</v>
      </c>
      <c r="P770" s="7" t="s">
        <v>108051</v>
      </c>
      <c r="Q770" s="7" t="s">
        <v>108050</v>
      </c>
      <c r="R770"/>
    </row>
    <row r="771" spans="1:18" ht="33.75" x14ac:dyDescent="0.2">
      <c r="A771" s="10" t="s">
        <v>107360</v>
      </c>
      <c r="B771" s="10" t="s">
        <v>108823</v>
      </c>
      <c r="C771" s="11">
        <v>2</v>
      </c>
      <c r="D771" s="11">
        <v>2</v>
      </c>
      <c r="E771" s="11">
        <v>2</v>
      </c>
      <c r="F771" s="12">
        <v>1</v>
      </c>
      <c r="G771" s="7" t="s">
        <v>79</v>
      </c>
      <c r="H771" s="12">
        <v>5</v>
      </c>
      <c r="I771" s="13">
        <v>0</v>
      </c>
      <c r="J771" s="13">
        <v>0</v>
      </c>
      <c r="K771" s="14">
        <v>0</v>
      </c>
      <c r="L771" s="14">
        <v>0</v>
      </c>
      <c r="M771" s="15"/>
      <c r="N771" s="7" t="s">
        <v>104</v>
      </c>
      <c r="O771" s="10" t="s">
        <v>109558</v>
      </c>
      <c r="P771" s="7" t="s">
        <v>108051</v>
      </c>
      <c r="Q771" s="7" t="s">
        <v>108050</v>
      </c>
      <c r="R771"/>
    </row>
    <row r="772" spans="1:18" ht="56.25" x14ac:dyDescent="0.2">
      <c r="A772" s="10" t="s">
        <v>55592</v>
      </c>
      <c r="B772" s="10" t="s">
        <v>108824</v>
      </c>
      <c r="C772" s="11">
        <v>1</v>
      </c>
      <c r="D772" s="11">
        <v>1</v>
      </c>
      <c r="E772" s="11">
        <v>7</v>
      </c>
      <c r="F772" s="12">
        <v>1</v>
      </c>
      <c r="G772" s="7" t="s">
        <v>120</v>
      </c>
      <c r="H772" s="12">
        <v>0</v>
      </c>
      <c r="I772" s="13">
        <v>200439664</v>
      </c>
      <c r="J772" s="13">
        <v>200439664</v>
      </c>
      <c r="K772" s="14">
        <v>1</v>
      </c>
      <c r="L772" s="14">
        <v>3</v>
      </c>
      <c r="M772" s="15"/>
      <c r="N772" s="7" t="s">
        <v>104</v>
      </c>
      <c r="O772" s="10" t="s">
        <v>109559</v>
      </c>
      <c r="P772" s="7">
        <v>3835465</v>
      </c>
      <c r="Q772" s="7" t="s">
        <v>107963</v>
      </c>
      <c r="R772"/>
    </row>
    <row r="773" spans="1:18" ht="56.25" x14ac:dyDescent="0.2">
      <c r="A773" s="10" t="s">
        <v>55592</v>
      </c>
      <c r="B773" s="10" t="s">
        <v>108825</v>
      </c>
      <c r="C773" s="11">
        <v>1</v>
      </c>
      <c r="D773" s="11">
        <v>1</v>
      </c>
      <c r="E773" s="11">
        <v>7</v>
      </c>
      <c r="F773" s="12">
        <v>1</v>
      </c>
      <c r="G773" s="7" t="s">
        <v>120</v>
      </c>
      <c r="H773" s="12">
        <v>0</v>
      </c>
      <c r="I773" s="13">
        <v>30905890</v>
      </c>
      <c r="J773" s="13">
        <v>30905890</v>
      </c>
      <c r="K773" s="14">
        <v>1</v>
      </c>
      <c r="L773" s="14">
        <v>3</v>
      </c>
      <c r="M773" s="15"/>
      <c r="N773" s="7" t="s">
        <v>104</v>
      </c>
      <c r="O773" s="10" t="s">
        <v>109559</v>
      </c>
      <c r="P773" s="7">
        <v>3835465</v>
      </c>
      <c r="Q773" s="7" t="s">
        <v>107963</v>
      </c>
      <c r="R773"/>
    </row>
    <row r="774" spans="1:18" ht="56.25" x14ac:dyDescent="0.2">
      <c r="A774" s="10" t="s">
        <v>55592</v>
      </c>
      <c r="B774" s="10" t="s">
        <v>108826</v>
      </c>
      <c r="C774" s="11">
        <v>1</v>
      </c>
      <c r="D774" s="11">
        <v>1</v>
      </c>
      <c r="E774" s="11">
        <v>7</v>
      </c>
      <c r="F774" s="12">
        <v>1</v>
      </c>
      <c r="G774" s="7" t="s">
        <v>120</v>
      </c>
      <c r="H774" s="12">
        <v>0</v>
      </c>
      <c r="I774" s="13">
        <v>62579730</v>
      </c>
      <c r="J774" s="13">
        <v>62579730</v>
      </c>
      <c r="K774" s="14">
        <v>1</v>
      </c>
      <c r="L774" s="14">
        <v>3</v>
      </c>
      <c r="M774" s="15"/>
      <c r="N774" s="7" t="s">
        <v>104</v>
      </c>
      <c r="O774" s="10" t="s">
        <v>109559</v>
      </c>
      <c r="P774" s="7">
        <v>3835465</v>
      </c>
      <c r="Q774" s="7" t="s">
        <v>107963</v>
      </c>
      <c r="R774"/>
    </row>
    <row r="775" spans="1:18" ht="56.25" x14ac:dyDescent="0.2">
      <c r="A775" s="10" t="s">
        <v>55592</v>
      </c>
      <c r="B775" s="10" t="s">
        <v>108827</v>
      </c>
      <c r="C775" s="11">
        <v>1</v>
      </c>
      <c r="D775" s="11">
        <v>1</v>
      </c>
      <c r="E775" s="11">
        <v>7</v>
      </c>
      <c r="F775" s="12">
        <v>1</v>
      </c>
      <c r="G775" s="7" t="s">
        <v>120</v>
      </c>
      <c r="H775" s="12">
        <v>0</v>
      </c>
      <c r="I775" s="13">
        <v>299911360</v>
      </c>
      <c r="J775" s="13">
        <v>299911360</v>
      </c>
      <c r="K775" s="14">
        <v>1</v>
      </c>
      <c r="L775" s="14">
        <v>3</v>
      </c>
      <c r="M775" s="15"/>
      <c r="N775" s="7" t="s">
        <v>104</v>
      </c>
      <c r="O775" s="10" t="s">
        <v>109559</v>
      </c>
      <c r="P775" s="7">
        <v>3835465</v>
      </c>
      <c r="Q775" s="7" t="s">
        <v>107963</v>
      </c>
      <c r="R775"/>
    </row>
    <row r="776" spans="1:18" ht="56.25" x14ac:dyDescent="0.2">
      <c r="A776" s="10" t="s">
        <v>55592</v>
      </c>
      <c r="B776" s="10" t="s">
        <v>108828</v>
      </c>
      <c r="C776" s="11">
        <v>1</v>
      </c>
      <c r="D776" s="11">
        <v>1</v>
      </c>
      <c r="E776" s="11">
        <v>7</v>
      </c>
      <c r="F776" s="12">
        <v>1</v>
      </c>
      <c r="G776" s="7" t="s">
        <v>120</v>
      </c>
      <c r="H776" s="12">
        <v>0</v>
      </c>
      <c r="I776" s="13">
        <v>158130390</v>
      </c>
      <c r="J776" s="13">
        <v>158130390</v>
      </c>
      <c r="K776" s="14">
        <v>1</v>
      </c>
      <c r="L776" s="14">
        <v>3</v>
      </c>
      <c r="M776" s="15"/>
      <c r="N776" s="7" t="s">
        <v>104</v>
      </c>
      <c r="O776" s="10" t="s">
        <v>109559</v>
      </c>
      <c r="P776" s="7">
        <v>3835465</v>
      </c>
      <c r="Q776" s="7" t="s">
        <v>107963</v>
      </c>
      <c r="R776"/>
    </row>
    <row r="777" spans="1:18" ht="56.25" x14ac:dyDescent="0.2">
      <c r="A777" s="10" t="s">
        <v>55592</v>
      </c>
      <c r="B777" s="10" t="s">
        <v>108829</v>
      </c>
      <c r="C777" s="11">
        <v>1</v>
      </c>
      <c r="D777" s="11">
        <v>1</v>
      </c>
      <c r="E777" s="11">
        <v>7</v>
      </c>
      <c r="F777" s="12">
        <v>1</v>
      </c>
      <c r="G777" s="7" t="s">
        <v>120</v>
      </c>
      <c r="H777" s="12">
        <v>0</v>
      </c>
      <c r="I777" s="13">
        <v>340180100</v>
      </c>
      <c r="J777" s="13">
        <v>340180100</v>
      </c>
      <c r="K777" s="14">
        <v>1</v>
      </c>
      <c r="L777" s="14">
        <v>3</v>
      </c>
      <c r="M777" s="15"/>
      <c r="N777" s="7" t="s">
        <v>104</v>
      </c>
      <c r="O777" s="10" t="s">
        <v>109559</v>
      </c>
      <c r="P777" s="7">
        <v>3835465</v>
      </c>
      <c r="Q777" s="7" t="s">
        <v>107963</v>
      </c>
      <c r="R777"/>
    </row>
    <row r="778" spans="1:18" ht="56.25" x14ac:dyDescent="0.2">
      <c r="A778" s="10" t="s">
        <v>55592</v>
      </c>
      <c r="B778" s="10" t="s">
        <v>108830</v>
      </c>
      <c r="C778" s="11">
        <v>1</v>
      </c>
      <c r="D778" s="11">
        <v>1</v>
      </c>
      <c r="E778" s="11">
        <v>7</v>
      </c>
      <c r="F778" s="12">
        <v>1</v>
      </c>
      <c r="G778" s="7" t="s">
        <v>120</v>
      </c>
      <c r="H778" s="12">
        <v>0</v>
      </c>
      <c r="I778" s="13">
        <v>64881920</v>
      </c>
      <c r="J778" s="13">
        <v>64881920</v>
      </c>
      <c r="K778" s="14">
        <v>1</v>
      </c>
      <c r="L778" s="14">
        <v>3</v>
      </c>
      <c r="M778" s="15"/>
      <c r="N778" s="7" t="s">
        <v>104</v>
      </c>
      <c r="O778" s="10" t="s">
        <v>109559</v>
      </c>
      <c r="P778" s="7">
        <v>3835465</v>
      </c>
      <c r="Q778" s="7" t="s">
        <v>107963</v>
      </c>
      <c r="R778"/>
    </row>
    <row r="779" spans="1:18" ht="56.25" x14ac:dyDescent="0.2">
      <c r="A779" s="10" t="s">
        <v>55592</v>
      </c>
      <c r="B779" s="10" t="s">
        <v>108831</v>
      </c>
      <c r="C779" s="11">
        <v>1</v>
      </c>
      <c r="D779" s="11">
        <v>1</v>
      </c>
      <c r="E779" s="11">
        <v>7</v>
      </c>
      <c r="F779" s="12">
        <v>1</v>
      </c>
      <c r="G779" s="7" t="s">
        <v>120</v>
      </c>
      <c r="H779" s="12">
        <v>0</v>
      </c>
      <c r="I779" s="13">
        <v>172725070</v>
      </c>
      <c r="J779" s="13">
        <v>172725070</v>
      </c>
      <c r="K779" s="14">
        <v>1</v>
      </c>
      <c r="L779" s="14">
        <v>3</v>
      </c>
      <c r="M779" s="15"/>
      <c r="N779" s="7" t="s">
        <v>104</v>
      </c>
      <c r="O779" s="10" t="s">
        <v>109559</v>
      </c>
      <c r="P779" s="7">
        <v>3835465</v>
      </c>
      <c r="Q779" s="7" t="s">
        <v>107963</v>
      </c>
      <c r="R779"/>
    </row>
    <row r="780" spans="1:18" ht="45" x14ac:dyDescent="0.2">
      <c r="A780" s="10" t="s">
        <v>55592</v>
      </c>
      <c r="B780" s="10" t="s">
        <v>108832</v>
      </c>
      <c r="C780" s="11">
        <v>1</v>
      </c>
      <c r="D780" s="11">
        <v>1</v>
      </c>
      <c r="E780" s="11">
        <v>7</v>
      </c>
      <c r="F780" s="12">
        <v>1</v>
      </c>
      <c r="G780" s="7" t="s">
        <v>120</v>
      </c>
      <c r="H780" s="12">
        <v>0</v>
      </c>
      <c r="I780" s="13">
        <v>213463872</v>
      </c>
      <c r="J780" s="13">
        <v>213463872</v>
      </c>
      <c r="K780" s="14">
        <v>1</v>
      </c>
      <c r="L780" s="14">
        <v>3</v>
      </c>
      <c r="M780" s="15"/>
      <c r="N780" s="7" t="s">
        <v>104</v>
      </c>
      <c r="O780" s="10" t="s">
        <v>109559</v>
      </c>
      <c r="P780" s="7">
        <v>3835465</v>
      </c>
      <c r="Q780" s="7" t="s">
        <v>107963</v>
      </c>
      <c r="R780"/>
    </row>
    <row r="781" spans="1:18" ht="45" x14ac:dyDescent="0.2">
      <c r="A781" s="10" t="s">
        <v>55592</v>
      </c>
      <c r="B781" s="10" t="s">
        <v>108833</v>
      </c>
      <c r="C781" s="11">
        <v>1</v>
      </c>
      <c r="D781" s="11">
        <v>1</v>
      </c>
      <c r="E781" s="11">
        <v>7</v>
      </c>
      <c r="F781" s="12">
        <v>1</v>
      </c>
      <c r="G781" s="7" t="s">
        <v>120</v>
      </c>
      <c r="H781" s="12">
        <v>0</v>
      </c>
      <c r="I781" s="13">
        <v>88056590</v>
      </c>
      <c r="J781" s="13">
        <v>88056590</v>
      </c>
      <c r="K781" s="14">
        <v>1</v>
      </c>
      <c r="L781" s="14">
        <v>3</v>
      </c>
      <c r="M781" s="15"/>
      <c r="N781" s="7" t="s">
        <v>104</v>
      </c>
      <c r="O781" s="10" t="s">
        <v>109559</v>
      </c>
      <c r="P781" s="7">
        <v>3835465</v>
      </c>
      <c r="Q781" s="7" t="s">
        <v>107963</v>
      </c>
      <c r="R781"/>
    </row>
    <row r="782" spans="1:18" ht="56.25" x14ac:dyDescent="0.2">
      <c r="A782" s="10" t="s">
        <v>55592</v>
      </c>
      <c r="B782" s="10" t="s">
        <v>108834</v>
      </c>
      <c r="C782" s="11">
        <v>1</v>
      </c>
      <c r="D782" s="11">
        <v>1</v>
      </c>
      <c r="E782" s="11">
        <v>7</v>
      </c>
      <c r="F782" s="12">
        <v>1</v>
      </c>
      <c r="G782" s="7" t="s">
        <v>120</v>
      </c>
      <c r="H782" s="12">
        <v>0</v>
      </c>
      <c r="I782" s="13">
        <v>597407150</v>
      </c>
      <c r="J782" s="13">
        <v>597407150</v>
      </c>
      <c r="K782" s="14">
        <v>1</v>
      </c>
      <c r="L782" s="14">
        <v>3</v>
      </c>
      <c r="M782" s="15"/>
      <c r="N782" s="7" t="s">
        <v>104</v>
      </c>
      <c r="O782" s="10" t="s">
        <v>109559</v>
      </c>
      <c r="P782" s="7">
        <v>3835465</v>
      </c>
      <c r="Q782" s="7" t="s">
        <v>107963</v>
      </c>
      <c r="R782"/>
    </row>
    <row r="783" spans="1:18" ht="56.25" x14ac:dyDescent="0.2">
      <c r="A783" s="10" t="s">
        <v>55592</v>
      </c>
      <c r="B783" s="10" t="s">
        <v>108835</v>
      </c>
      <c r="C783" s="11">
        <v>1</v>
      </c>
      <c r="D783" s="11">
        <v>1</v>
      </c>
      <c r="E783" s="11">
        <v>7</v>
      </c>
      <c r="F783" s="12">
        <v>1</v>
      </c>
      <c r="G783" s="7" t="s">
        <v>120</v>
      </c>
      <c r="H783" s="12">
        <v>0</v>
      </c>
      <c r="I783" s="13">
        <v>152287462</v>
      </c>
      <c r="J783" s="13">
        <v>152287462</v>
      </c>
      <c r="K783" s="14">
        <v>1</v>
      </c>
      <c r="L783" s="14">
        <v>3</v>
      </c>
      <c r="M783" s="15"/>
      <c r="N783" s="7" t="s">
        <v>104</v>
      </c>
      <c r="O783" s="10" t="s">
        <v>109559</v>
      </c>
      <c r="P783" s="7">
        <v>3835465</v>
      </c>
      <c r="Q783" s="7" t="s">
        <v>107963</v>
      </c>
      <c r="R783"/>
    </row>
    <row r="784" spans="1:18" ht="56.25" x14ac:dyDescent="0.2">
      <c r="A784" s="10" t="s">
        <v>55592</v>
      </c>
      <c r="B784" s="10" t="s">
        <v>108836</v>
      </c>
      <c r="C784" s="11">
        <v>1</v>
      </c>
      <c r="D784" s="11">
        <v>1</v>
      </c>
      <c r="E784" s="11">
        <v>7</v>
      </c>
      <c r="F784" s="12">
        <v>1</v>
      </c>
      <c r="G784" s="7" t="s">
        <v>120</v>
      </c>
      <c r="H784" s="12">
        <v>0</v>
      </c>
      <c r="I784" s="13">
        <v>26311930</v>
      </c>
      <c r="J784" s="13">
        <v>26311930</v>
      </c>
      <c r="K784" s="14">
        <v>1</v>
      </c>
      <c r="L784" s="14">
        <v>3</v>
      </c>
      <c r="M784" s="15"/>
      <c r="N784" s="7" t="s">
        <v>104</v>
      </c>
      <c r="O784" s="10" t="s">
        <v>109559</v>
      </c>
      <c r="P784" s="7">
        <v>3835465</v>
      </c>
      <c r="Q784" s="7" t="s">
        <v>107963</v>
      </c>
      <c r="R784"/>
    </row>
    <row r="785" spans="1:18" ht="56.25" x14ac:dyDescent="0.2">
      <c r="A785" s="10" t="s">
        <v>55592</v>
      </c>
      <c r="B785" s="10" t="s">
        <v>108837</v>
      </c>
      <c r="C785" s="11">
        <v>1</v>
      </c>
      <c r="D785" s="11">
        <v>1</v>
      </c>
      <c r="E785" s="11">
        <v>7</v>
      </c>
      <c r="F785" s="12">
        <v>1</v>
      </c>
      <c r="G785" s="7" t="s">
        <v>120</v>
      </c>
      <c r="H785" s="12">
        <v>0</v>
      </c>
      <c r="I785" s="13">
        <v>335739080</v>
      </c>
      <c r="J785" s="13">
        <v>335739080</v>
      </c>
      <c r="K785" s="14">
        <v>1</v>
      </c>
      <c r="L785" s="14">
        <v>3</v>
      </c>
      <c r="M785" s="15"/>
      <c r="N785" s="7" t="s">
        <v>104</v>
      </c>
      <c r="O785" s="10" t="s">
        <v>109559</v>
      </c>
      <c r="P785" s="7">
        <v>3835465</v>
      </c>
      <c r="Q785" s="7" t="s">
        <v>107963</v>
      </c>
      <c r="R785"/>
    </row>
    <row r="786" spans="1:18" ht="56.25" x14ac:dyDescent="0.2">
      <c r="A786" s="10" t="s">
        <v>55592</v>
      </c>
      <c r="B786" s="10" t="s">
        <v>108838</v>
      </c>
      <c r="C786" s="11">
        <v>1</v>
      </c>
      <c r="D786" s="11">
        <v>1</v>
      </c>
      <c r="E786" s="11">
        <v>7</v>
      </c>
      <c r="F786" s="12">
        <v>1</v>
      </c>
      <c r="G786" s="7" t="s">
        <v>120</v>
      </c>
      <c r="H786" s="12">
        <v>0</v>
      </c>
      <c r="I786" s="13">
        <v>169132096</v>
      </c>
      <c r="J786" s="13">
        <v>169132096</v>
      </c>
      <c r="K786" s="14">
        <v>1</v>
      </c>
      <c r="L786" s="14">
        <v>3</v>
      </c>
      <c r="M786" s="15"/>
      <c r="N786" s="7" t="s">
        <v>104</v>
      </c>
      <c r="O786" s="10" t="s">
        <v>109559</v>
      </c>
      <c r="P786" s="7">
        <v>3835465</v>
      </c>
      <c r="Q786" s="7" t="s">
        <v>107963</v>
      </c>
      <c r="R786"/>
    </row>
    <row r="787" spans="1:18" ht="56.25" x14ac:dyDescent="0.2">
      <c r="A787" s="10" t="s">
        <v>55592</v>
      </c>
      <c r="B787" s="10" t="s">
        <v>108839</v>
      </c>
      <c r="C787" s="11">
        <v>1</v>
      </c>
      <c r="D787" s="11">
        <v>1</v>
      </c>
      <c r="E787" s="11">
        <v>7</v>
      </c>
      <c r="F787" s="12">
        <v>1</v>
      </c>
      <c r="G787" s="7" t="s">
        <v>120</v>
      </c>
      <c r="H787" s="12">
        <v>0</v>
      </c>
      <c r="I787" s="13">
        <v>85899680</v>
      </c>
      <c r="J787" s="13">
        <v>85899680</v>
      </c>
      <c r="K787" s="14">
        <v>1</v>
      </c>
      <c r="L787" s="14">
        <v>3</v>
      </c>
      <c r="M787" s="15"/>
      <c r="N787" s="7" t="s">
        <v>104</v>
      </c>
      <c r="O787" s="10" t="s">
        <v>109559</v>
      </c>
      <c r="P787" s="7">
        <v>3835465</v>
      </c>
      <c r="Q787" s="7" t="s">
        <v>107963</v>
      </c>
      <c r="R787"/>
    </row>
    <row r="788" spans="1:18" ht="56.25" x14ac:dyDescent="0.2">
      <c r="A788" s="10" t="s">
        <v>55592</v>
      </c>
      <c r="B788" s="10" t="s">
        <v>108840</v>
      </c>
      <c r="C788" s="11">
        <v>1</v>
      </c>
      <c r="D788" s="11">
        <v>1</v>
      </c>
      <c r="E788" s="11">
        <v>7</v>
      </c>
      <c r="F788" s="12">
        <v>1</v>
      </c>
      <c r="G788" s="7" t="s">
        <v>120</v>
      </c>
      <c r="H788" s="12">
        <v>0</v>
      </c>
      <c r="I788" s="13">
        <v>232816656</v>
      </c>
      <c r="J788" s="13">
        <v>232816656</v>
      </c>
      <c r="K788" s="14">
        <v>1</v>
      </c>
      <c r="L788" s="14">
        <v>3</v>
      </c>
      <c r="M788" s="15"/>
      <c r="N788" s="7" t="s">
        <v>104</v>
      </c>
      <c r="O788" s="10" t="s">
        <v>109559</v>
      </c>
      <c r="P788" s="7">
        <v>3835465</v>
      </c>
      <c r="Q788" s="7" t="s">
        <v>107963</v>
      </c>
      <c r="R788"/>
    </row>
    <row r="789" spans="1:18" ht="56.25" x14ac:dyDescent="0.2">
      <c r="A789" s="10" t="s">
        <v>55592</v>
      </c>
      <c r="B789" s="10" t="s">
        <v>108841</v>
      </c>
      <c r="C789" s="11">
        <v>1</v>
      </c>
      <c r="D789" s="11">
        <v>1</v>
      </c>
      <c r="E789" s="11">
        <v>7</v>
      </c>
      <c r="F789" s="12">
        <v>1</v>
      </c>
      <c r="G789" s="7" t="s">
        <v>120</v>
      </c>
      <c r="H789" s="12">
        <v>0</v>
      </c>
      <c r="I789" s="13">
        <v>200000000</v>
      </c>
      <c r="J789" s="13">
        <v>200000000</v>
      </c>
      <c r="K789" s="14">
        <v>1</v>
      </c>
      <c r="L789" s="14">
        <v>3</v>
      </c>
      <c r="M789" s="15"/>
      <c r="N789" s="7" t="s">
        <v>104</v>
      </c>
      <c r="O789" s="10" t="s">
        <v>109559</v>
      </c>
      <c r="P789" s="7">
        <v>3835465</v>
      </c>
      <c r="Q789" s="7" t="s">
        <v>107963</v>
      </c>
      <c r="R789"/>
    </row>
    <row r="790" spans="1:18" ht="56.25" x14ac:dyDescent="0.2">
      <c r="A790" s="10" t="s">
        <v>55592</v>
      </c>
      <c r="B790" s="10" t="s">
        <v>108842</v>
      </c>
      <c r="C790" s="11">
        <v>1</v>
      </c>
      <c r="D790" s="11">
        <v>1</v>
      </c>
      <c r="E790" s="11">
        <v>7</v>
      </c>
      <c r="F790" s="12">
        <v>1</v>
      </c>
      <c r="G790" s="7" t="s">
        <v>120</v>
      </c>
      <c r="H790" s="12">
        <v>0</v>
      </c>
      <c r="I790" s="13">
        <v>87632768</v>
      </c>
      <c r="J790" s="13">
        <v>87632768</v>
      </c>
      <c r="K790" s="14">
        <v>1</v>
      </c>
      <c r="L790" s="14">
        <v>3</v>
      </c>
      <c r="M790" s="15"/>
      <c r="N790" s="7" t="s">
        <v>104</v>
      </c>
      <c r="O790" s="10" t="s">
        <v>109559</v>
      </c>
      <c r="P790" s="7">
        <v>3835465</v>
      </c>
      <c r="Q790" s="7" t="s">
        <v>107963</v>
      </c>
      <c r="R790"/>
    </row>
    <row r="791" spans="1:18" ht="56.25" x14ac:dyDescent="0.2">
      <c r="A791" s="10" t="s">
        <v>55592</v>
      </c>
      <c r="B791" s="10" t="s">
        <v>108843</v>
      </c>
      <c r="C791" s="11">
        <v>1</v>
      </c>
      <c r="D791" s="11">
        <v>1</v>
      </c>
      <c r="E791" s="11">
        <v>7</v>
      </c>
      <c r="F791" s="12">
        <v>1</v>
      </c>
      <c r="G791" s="7" t="s">
        <v>120</v>
      </c>
      <c r="H791" s="12">
        <v>0</v>
      </c>
      <c r="I791" s="13">
        <v>450488010</v>
      </c>
      <c r="J791" s="13">
        <v>450488010</v>
      </c>
      <c r="K791" s="14">
        <v>1</v>
      </c>
      <c r="L791" s="14">
        <v>3</v>
      </c>
      <c r="M791" s="15"/>
      <c r="N791" s="7" t="s">
        <v>104</v>
      </c>
      <c r="O791" s="10" t="s">
        <v>109559</v>
      </c>
      <c r="P791" s="7">
        <v>3835465</v>
      </c>
      <c r="Q791" s="7" t="s">
        <v>107963</v>
      </c>
      <c r="R791"/>
    </row>
    <row r="792" spans="1:18" ht="56.25" x14ac:dyDescent="0.2">
      <c r="A792" s="10" t="s">
        <v>55592</v>
      </c>
      <c r="B792" s="10" t="s">
        <v>108844</v>
      </c>
      <c r="C792" s="11">
        <v>1</v>
      </c>
      <c r="D792" s="11">
        <v>1</v>
      </c>
      <c r="E792" s="11">
        <v>7</v>
      </c>
      <c r="F792" s="12">
        <v>1</v>
      </c>
      <c r="G792" s="7" t="s">
        <v>120</v>
      </c>
      <c r="H792" s="12">
        <v>0</v>
      </c>
      <c r="I792" s="13">
        <v>138542510</v>
      </c>
      <c r="J792" s="13">
        <v>138542510</v>
      </c>
      <c r="K792" s="14">
        <v>1</v>
      </c>
      <c r="L792" s="14">
        <v>3</v>
      </c>
      <c r="M792" s="15"/>
      <c r="N792" s="7" t="s">
        <v>104</v>
      </c>
      <c r="O792" s="10" t="s">
        <v>109559</v>
      </c>
      <c r="P792" s="7">
        <v>3835465</v>
      </c>
      <c r="Q792" s="7" t="s">
        <v>107963</v>
      </c>
      <c r="R792"/>
    </row>
    <row r="793" spans="1:18" ht="56.25" x14ac:dyDescent="0.2">
      <c r="A793" s="10" t="s">
        <v>55592</v>
      </c>
      <c r="B793" s="10" t="s">
        <v>108845</v>
      </c>
      <c r="C793" s="11">
        <v>1</v>
      </c>
      <c r="D793" s="11">
        <v>1</v>
      </c>
      <c r="E793" s="11">
        <v>7</v>
      </c>
      <c r="F793" s="12">
        <v>1</v>
      </c>
      <c r="G793" s="7" t="s">
        <v>120</v>
      </c>
      <c r="H793" s="12">
        <v>0</v>
      </c>
      <c r="I793" s="13">
        <v>299245280</v>
      </c>
      <c r="J793" s="13">
        <v>299245280</v>
      </c>
      <c r="K793" s="14">
        <v>1</v>
      </c>
      <c r="L793" s="14">
        <v>3</v>
      </c>
      <c r="M793" s="15"/>
      <c r="N793" s="7" t="s">
        <v>104</v>
      </c>
      <c r="O793" s="10" t="s">
        <v>109559</v>
      </c>
      <c r="P793" s="7">
        <v>3835465</v>
      </c>
      <c r="Q793" s="7" t="s">
        <v>107963</v>
      </c>
      <c r="R793"/>
    </row>
    <row r="794" spans="1:18" ht="56.25" x14ac:dyDescent="0.2">
      <c r="A794" s="10" t="s">
        <v>55592</v>
      </c>
      <c r="B794" s="10" t="s">
        <v>108846</v>
      </c>
      <c r="C794" s="11">
        <v>1</v>
      </c>
      <c r="D794" s="11">
        <v>1</v>
      </c>
      <c r="E794" s="11">
        <v>7</v>
      </c>
      <c r="F794" s="12">
        <v>1</v>
      </c>
      <c r="G794" s="7" t="s">
        <v>120</v>
      </c>
      <c r="H794" s="12">
        <v>0</v>
      </c>
      <c r="I794" s="13">
        <v>185588592</v>
      </c>
      <c r="J794" s="13">
        <v>185588592</v>
      </c>
      <c r="K794" s="14">
        <v>1</v>
      </c>
      <c r="L794" s="14">
        <v>3</v>
      </c>
      <c r="M794" s="15"/>
      <c r="N794" s="7" t="s">
        <v>104</v>
      </c>
      <c r="O794" s="10" t="s">
        <v>109559</v>
      </c>
      <c r="P794" s="7">
        <v>3835465</v>
      </c>
      <c r="Q794" s="7" t="s">
        <v>107963</v>
      </c>
      <c r="R794"/>
    </row>
    <row r="795" spans="1:18" ht="56.25" x14ac:dyDescent="0.2">
      <c r="A795" s="10" t="s">
        <v>55592</v>
      </c>
      <c r="B795" s="10" t="s">
        <v>108847</v>
      </c>
      <c r="C795" s="11">
        <v>1</v>
      </c>
      <c r="D795" s="11">
        <v>1</v>
      </c>
      <c r="E795" s="11">
        <v>7</v>
      </c>
      <c r="F795" s="12">
        <v>1</v>
      </c>
      <c r="G795" s="7" t="s">
        <v>120</v>
      </c>
      <c r="H795" s="12">
        <v>0</v>
      </c>
      <c r="I795" s="13">
        <v>182420642</v>
      </c>
      <c r="J795" s="13">
        <v>182420642</v>
      </c>
      <c r="K795" s="14">
        <v>1</v>
      </c>
      <c r="L795" s="14">
        <v>3</v>
      </c>
      <c r="M795" s="15"/>
      <c r="N795" s="7" t="s">
        <v>104</v>
      </c>
      <c r="O795" s="10" t="s">
        <v>109559</v>
      </c>
      <c r="P795" s="7">
        <v>3835465</v>
      </c>
      <c r="Q795" s="7" t="s">
        <v>107963</v>
      </c>
      <c r="R795"/>
    </row>
    <row r="796" spans="1:18" ht="56.25" x14ac:dyDescent="0.2">
      <c r="A796" s="10" t="s">
        <v>55592</v>
      </c>
      <c r="B796" s="10" t="s">
        <v>108848</v>
      </c>
      <c r="C796" s="11">
        <v>1</v>
      </c>
      <c r="D796" s="11">
        <v>1</v>
      </c>
      <c r="E796" s="11">
        <v>7</v>
      </c>
      <c r="F796" s="12">
        <v>1</v>
      </c>
      <c r="G796" s="7" t="s">
        <v>120</v>
      </c>
      <c r="H796" s="12">
        <v>0</v>
      </c>
      <c r="I796" s="13">
        <v>41493808</v>
      </c>
      <c r="J796" s="13">
        <v>41493808</v>
      </c>
      <c r="K796" s="14">
        <v>1</v>
      </c>
      <c r="L796" s="14">
        <v>3</v>
      </c>
      <c r="M796" s="15"/>
      <c r="N796" s="7" t="s">
        <v>104</v>
      </c>
      <c r="O796" s="10" t="s">
        <v>109559</v>
      </c>
      <c r="P796" s="7">
        <v>3835465</v>
      </c>
      <c r="Q796" s="7" t="s">
        <v>107963</v>
      </c>
      <c r="R796"/>
    </row>
    <row r="797" spans="1:18" ht="56.25" x14ac:dyDescent="0.2">
      <c r="A797" s="10" t="s">
        <v>55592</v>
      </c>
      <c r="B797" s="10" t="s">
        <v>108849</v>
      </c>
      <c r="C797" s="11">
        <v>1</v>
      </c>
      <c r="D797" s="11">
        <v>1</v>
      </c>
      <c r="E797" s="11">
        <v>7</v>
      </c>
      <c r="F797" s="12">
        <v>1</v>
      </c>
      <c r="G797" s="7" t="s">
        <v>120</v>
      </c>
      <c r="H797" s="12">
        <v>0</v>
      </c>
      <c r="I797" s="13">
        <v>44168140</v>
      </c>
      <c r="J797" s="13">
        <v>44168140</v>
      </c>
      <c r="K797" s="14">
        <v>1</v>
      </c>
      <c r="L797" s="14">
        <v>3</v>
      </c>
      <c r="M797" s="15"/>
      <c r="N797" s="7" t="s">
        <v>104</v>
      </c>
      <c r="O797" s="10" t="s">
        <v>109559</v>
      </c>
      <c r="P797" s="7">
        <v>3835465</v>
      </c>
      <c r="Q797" s="7" t="s">
        <v>107963</v>
      </c>
      <c r="R797"/>
    </row>
    <row r="798" spans="1:18" ht="56.25" x14ac:dyDescent="0.2">
      <c r="A798" s="10" t="s">
        <v>55592</v>
      </c>
      <c r="B798" s="10" t="s">
        <v>108850</v>
      </c>
      <c r="C798" s="11">
        <v>1</v>
      </c>
      <c r="D798" s="11">
        <v>1</v>
      </c>
      <c r="E798" s="11">
        <v>7</v>
      </c>
      <c r="F798" s="12">
        <v>1</v>
      </c>
      <c r="G798" s="7" t="s">
        <v>120</v>
      </c>
      <c r="H798" s="12">
        <v>0</v>
      </c>
      <c r="I798" s="13">
        <v>942050050</v>
      </c>
      <c r="J798" s="13">
        <v>942050050</v>
      </c>
      <c r="K798" s="14">
        <v>1</v>
      </c>
      <c r="L798" s="14">
        <v>3</v>
      </c>
      <c r="M798" s="15"/>
      <c r="N798" s="7" t="s">
        <v>104</v>
      </c>
      <c r="O798" s="10" t="s">
        <v>109559</v>
      </c>
      <c r="P798" s="7">
        <v>3835465</v>
      </c>
      <c r="Q798" s="7" t="s">
        <v>107963</v>
      </c>
      <c r="R798"/>
    </row>
    <row r="799" spans="1:18" ht="56.25" x14ac:dyDescent="0.2">
      <c r="A799" s="10" t="s">
        <v>55592</v>
      </c>
      <c r="B799" s="10" t="s">
        <v>108851</v>
      </c>
      <c r="C799" s="11">
        <v>1</v>
      </c>
      <c r="D799" s="11">
        <v>1</v>
      </c>
      <c r="E799" s="11">
        <v>7</v>
      </c>
      <c r="F799" s="12">
        <v>1</v>
      </c>
      <c r="G799" s="7" t="s">
        <v>120</v>
      </c>
      <c r="H799" s="12">
        <v>0</v>
      </c>
      <c r="I799" s="13">
        <v>507511488</v>
      </c>
      <c r="J799" s="13">
        <v>507511488</v>
      </c>
      <c r="K799" s="14">
        <v>1</v>
      </c>
      <c r="L799" s="14">
        <v>3</v>
      </c>
      <c r="M799" s="15"/>
      <c r="N799" s="7" t="s">
        <v>104</v>
      </c>
      <c r="O799" s="10" t="s">
        <v>109559</v>
      </c>
      <c r="P799" s="7">
        <v>3835465</v>
      </c>
      <c r="Q799" s="7" t="s">
        <v>107963</v>
      </c>
      <c r="R799"/>
    </row>
    <row r="800" spans="1:18" ht="56.25" x14ac:dyDescent="0.2">
      <c r="A800" s="10" t="s">
        <v>55592</v>
      </c>
      <c r="B800" s="10" t="s">
        <v>108852</v>
      </c>
      <c r="C800" s="11">
        <v>1</v>
      </c>
      <c r="D800" s="11">
        <v>1</v>
      </c>
      <c r="E800" s="11">
        <v>7</v>
      </c>
      <c r="F800" s="12">
        <v>1</v>
      </c>
      <c r="G800" s="7" t="s">
        <v>120</v>
      </c>
      <c r="H800" s="12">
        <v>0</v>
      </c>
      <c r="I800" s="13">
        <v>28736090</v>
      </c>
      <c r="J800" s="13">
        <v>28736090</v>
      </c>
      <c r="K800" s="14">
        <v>1</v>
      </c>
      <c r="L800" s="14">
        <v>3</v>
      </c>
      <c r="M800" s="15"/>
      <c r="N800" s="7" t="s">
        <v>104</v>
      </c>
      <c r="O800" s="10" t="s">
        <v>109559</v>
      </c>
      <c r="P800" s="7">
        <v>3835465</v>
      </c>
      <c r="Q800" s="7" t="s">
        <v>107963</v>
      </c>
      <c r="R800"/>
    </row>
    <row r="801" spans="1:18" ht="56.25" x14ac:dyDescent="0.2">
      <c r="A801" s="10" t="s">
        <v>55592</v>
      </c>
      <c r="B801" s="10" t="s">
        <v>108853</v>
      </c>
      <c r="C801" s="11">
        <v>1</v>
      </c>
      <c r="D801" s="11">
        <v>1</v>
      </c>
      <c r="E801" s="11">
        <v>7</v>
      </c>
      <c r="F801" s="12">
        <v>1</v>
      </c>
      <c r="G801" s="7" t="s">
        <v>120</v>
      </c>
      <c r="H801" s="12">
        <v>0</v>
      </c>
      <c r="I801" s="13">
        <v>826351230</v>
      </c>
      <c r="J801" s="13">
        <v>826351230</v>
      </c>
      <c r="K801" s="14">
        <v>1</v>
      </c>
      <c r="L801" s="14">
        <v>3</v>
      </c>
      <c r="M801" s="15"/>
      <c r="N801" s="7" t="s">
        <v>104</v>
      </c>
      <c r="O801" s="10" t="s">
        <v>109559</v>
      </c>
      <c r="P801" s="7">
        <v>3835465</v>
      </c>
      <c r="Q801" s="7" t="s">
        <v>107963</v>
      </c>
      <c r="R801"/>
    </row>
    <row r="802" spans="1:18" ht="56.25" x14ac:dyDescent="0.2">
      <c r="A802" s="10" t="s">
        <v>55592</v>
      </c>
      <c r="B802" s="10" t="s">
        <v>108854</v>
      </c>
      <c r="C802" s="11">
        <v>1</v>
      </c>
      <c r="D802" s="11">
        <v>1</v>
      </c>
      <c r="E802" s="11">
        <v>7</v>
      </c>
      <c r="F802" s="12">
        <v>1</v>
      </c>
      <c r="G802" s="7" t="s">
        <v>120</v>
      </c>
      <c r="H802" s="12">
        <v>0</v>
      </c>
      <c r="I802" s="13">
        <v>777647230</v>
      </c>
      <c r="J802" s="13">
        <v>777647230</v>
      </c>
      <c r="K802" s="14">
        <v>1</v>
      </c>
      <c r="L802" s="14">
        <v>3</v>
      </c>
      <c r="M802" s="15"/>
      <c r="N802" s="7" t="s">
        <v>104</v>
      </c>
      <c r="O802" s="10" t="s">
        <v>109559</v>
      </c>
      <c r="P802" s="7">
        <v>3835465</v>
      </c>
      <c r="Q802" s="7" t="s">
        <v>107963</v>
      </c>
      <c r="R802"/>
    </row>
    <row r="803" spans="1:18" ht="56.25" x14ac:dyDescent="0.2">
      <c r="A803" s="10" t="s">
        <v>55592</v>
      </c>
      <c r="B803" s="10" t="s">
        <v>108855</v>
      </c>
      <c r="C803" s="11">
        <v>1</v>
      </c>
      <c r="D803" s="11">
        <v>1</v>
      </c>
      <c r="E803" s="11">
        <v>7</v>
      </c>
      <c r="F803" s="12">
        <v>1</v>
      </c>
      <c r="G803" s="7" t="s">
        <v>120</v>
      </c>
      <c r="H803" s="12">
        <v>0</v>
      </c>
      <c r="I803" s="13">
        <v>50070328</v>
      </c>
      <c r="J803" s="13">
        <v>50070328</v>
      </c>
      <c r="K803" s="14">
        <v>1</v>
      </c>
      <c r="L803" s="14">
        <v>3</v>
      </c>
      <c r="M803" s="15"/>
      <c r="N803" s="7" t="s">
        <v>104</v>
      </c>
      <c r="O803" s="10" t="s">
        <v>109559</v>
      </c>
      <c r="P803" s="7">
        <v>3835465</v>
      </c>
      <c r="Q803" s="7" t="s">
        <v>107963</v>
      </c>
      <c r="R803"/>
    </row>
    <row r="804" spans="1:18" ht="56.25" x14ac:dyDescent="0.2">
      <c r="A804" s="10" t="s">
        <v>55592</v>
      </c>
      <c r="B804" s="10" t="s">
        <v>108856</v>
      </c>
      <c r="C804" s="11">
        <v>1</v>
      </c>
      <c r="D804" s="11">
        <v>1</v>
      </c>
      <c r="E804" s="11">
        <v>7</v>
      </c>
      <c r="F804" s="12">
        <v>1</v>
      </c>
      <c r="G804" s="7" t="s">
        <v>120</v>
      </c>
      <c r="H804" s="12">
        <v>0</v>
      </c>
      <c r="I804" s="13">
        <v>145522240</v>
      </c>
      <c r="J804" s="13">
        <v>145522240</v>
      </c>
      <c r="K804" s="14">
        <v>1</v>
      </c>
      <c r="L804" s="14">
        <v>3</v>
      </c>
      <c r="M804" s="15"/>
      <c r="N804" s="7" t="s">
        <v>104</v>
      </c>
      <c r="O804" s="10" t="s">
        <v>109559</v>
      </c>
      <c r="P804" s="7">
        <v>3835465</v>
      </c>
      <c r="Q804" s="7" t="s">
        <v>107963</v>
      </c>
      <c r="R804"/>
    </row>
    <row r="805" spans="1:18" ht="56.25" x14ac:dyDescent="0.2">
      <c r="A805" s="10" t="s">
        <v>55592</v>
      </c>
      <c r="B805" s="10" t="s">
        <v>108857</v>
      </c>
      <c r="C805" s="11">
        <v>1</v>
      </c>
      <c r="D805" s="11">
        <v>1</v>
      </c>
      <c r="E805" s="11">
        <v>7</v>
      </c>
      <c r="F805" s="12">
        <v>1</v>
      </c>
      <c r="G805" s="7" t="s">
        <v>120</v>
      </c>
      <c r="H805" s="12">
        <v>0</v>
      </c>
      <c r="I805" s="13">
        <v>254104192</v>
      </c>
      <c r="J805" s="13">
        <v>254104192</v>
      </c>
      <c r="K805" s="14">
        <v>1</v>
      </c>
      <c r="L805" s="14">
        <v>3</v>
      </c>
      <c r="M805" s="15"/>
      <c r="N805" s="7" t="s">
        <v>104</v>
      </c>
      <c r="O805" s="10" t="s">
        <v>109559</v>
      </c>
      <c r="P805" s="7">
        <v>3835465</v>
      </c>
      <c r="Q805" s="7" t="s">
        <v>107963</v>
      </c>
      <c r="R805"/>
    </row>
    <row r="806" spans="1:18" ht="56.25" x14ac:dyDescent="0.2">
      <c r="A806" s="10" t="s">
        <v>55592</v>
      </c>
      <c r="B806" s="10" t="s">
        <v>108858</v>
      </c>
      <c r="C806" s="11">
        <v>1</v>
      </c>
      <c r="D806" s="11">
        <v>1</v>
      </c>
      <c r="E806" s="11">
        <v>7</v>
      </c>
      <c r="F806" s="12">
        <v>1</v>
      </c>
      <c r="G806" s="7" t="s">
        <v>120</v>
      </c>
      <c r="H806" s="12">
        <v>0</v>
      </c>
      <c r="I806" s="13">
        <v>72051800</v>
      </c>
      <c r="J806" s="13">
        <v>72051800</v>
      </c>
      <c r="K806" s="14">
        <v>1</v>
      </c>
      <c r="L806" s="14">
        <v>3</v>
      </c>
      <c r="M806" s="15"/>
      <c r="N806" s="7" t="s">
        <v>104</v>
      </c>
      <c r="O806" s="10" t="s">
        <v>109559</v>
      </c>
      <c r="P806" s="7">
        <v>3835465</v>
      </c>
      <c r="Q806" s="7" t="s">
        <v>107963</v>
      </c>
      <c r="R806"/>
    </row>
    <row r="807" spans="1:18" ht="56.25" x14ac:dyDescent="0.2">
      <c r="A807" s="10" t="s">
        <v>55592</v>
      </c>
      <c r="B807" s="10" t="s">
        <v>108859</v>
      </c>
      <c r="C807" s="11">
        <v>1</v>
      </c>
      <c r="D807" s="11">
        <v>1</v>
      </c>
      <c r="E807" s="11">
        <v>7</v>
      </c>
      <c r="F807" s="12">
        <v>1</v>
      </c>
      <c r="G807" s="7" t="s">
        <v>120</v>
      </c>
      <c r="H807" s="12">
        <v>0</v>
      </c>
      <c r="I807" s="13">
        <v>180249760</v>
      </c>
      <c r="J807" s="13">
        <v>180249760</v>
      </c>
      <c r="K807" s="14">
        <v>1</v>
      </c>
      <c r="L807" s="14">
        <v>3</v>
      </c>
      <c r="M807" s="15"/>
      <c r="N807" s="7" t="s">
        <v>104</v>
      </c>
      <c r="O807" s="10" t="s">
        <v>109559</v>
      </c>
      <c r="P807" s="7">
        <v>3835465</v>
      </c>
      <c r="Q807" s="7" t="s">
        <v>107963</v>
      </c>
      <c r="R807"/>
    </row>
    <row r="808" spans="1:18" ht="56.25" x14ac:dyDescent="0.2">
      <c r="A808" s="10" t="s">
        <v>55592</v>
      </c>
      <c r="B808" s="10" t="s">
        <v>108860</v>
      </c>
      <c r="C808" s="11">
        <v>1</v>
      </c>
      <c r="D808" s="11">
        <v>1</v>
      </c>
      <c r="E808" s="11">
        <v>7</v>
      </c>
      <c r="F808" s="12">
        <v>1</v>
      </c>
      <c r="G808" s="7" t="s">
        <v>120</v>
      </c>
      <c r="H808" s="12">
        <v>0</v>
      </c>
      <c r="I808" s="13">
        <v>188828208</v>
      </c>
      <c r="J808" s="13">
        <v>188828208</v>
      </c>
      <c r="K808" s="14">
        <v>1</v>
      </c>
      <c r="L808" s="14">
        <v>3</v>
      </c>
      <c r="M808" s="15"/>
      <c r="N808" s="7" t="s">
        <v>104</v>
      </c>
      <c r="O808" s="10" t="s">
        <v>109559</v>
      </c>
      <c r="P808" s="7">
        <v>3835465</v>
      </c>
      <c r="Q808" s="7" t="s">
        <v>107963</v>
      </c>
      <c r="R808"/>
    </row>
    <row r="809" spans="1:18" ht="56.25" x14ac:dyDescent="0.2">
      <c r="A809" s="10" t="s">
        <v>55592</v>
      </c>
      <c r="B809" s="10" t="s">
        <v>108861</v>
      </c>
      <c r="C809" s="11">
        <v>1</v>
      </c>
      <c r="D809" s="11">
        <v>1</v>
      </c>
      <c r="E809" s="11">
        <v>7</v>
      </c>
      <c r="F809" s="12">
        <v>1</v>
      </c>
      <c r="G809" s="7" t="s">
        <v>120</v>
      </c>
      <c r="H809" s="12">
        <v>0</v>
      </c>
      <c r="I809" s="13">
        <v>442026858</v>
      </c>
      <c r="J809" s="13">
        <v>442026858</v>
      </c>
      <c r="K809" s="14">
        <v>1</v>
      </c>
      <c r="L809" s="14">
        <v>3</v>
      </c>
      <c r="M809" s="15"/>
      <c r="N809" s="7" t="s">
        <v>104</v>
      </c>
      <c r="O809" s="10" t="s">
        <v>109559</v>
      </c>
      <c r="P809" s="7">
        <v>3835465</v>
      </c>
      <c r="Q809" s="7" t="s">
        <v>107963</v>
      </c>
      <c r="R809"/>
    </row>
    <row r="810" spans="1:18" ht="56.25" x14ac:dyDescent="0.2">
      <c r="A810" s="10" t="s">
        <v>55592</v>
      </c>
      <c r="B810" s="10" t="s">
        <v>108862</v>
      </c>
      <c r="C810" s="11">
        <v>1</v>
      </c>
      <c r="D810" s="11">
        <v>1</v>
      </c>
      <c r="E810" s="11">
        <v>7</v>
      </c>
      <c r="F810" s="12">
        <v>1</v>
      </c>
      <c r="G810" s="7" t="s">
        <v>120</v>
      </c>
      <c r="H810" s="12">
        <v>0</v>
      </c>
      <c r="I810" s="13">
        <v>122002420</v>
      </c>
      <c r="J810" s="13">
        <v>122002420</v>
      </c>
      <c r="K810" s="14">
        <v>1</v>
      </c>
      <c r="L810" s="14">
        <v>3</v>
      </c>
      <c r="M810" s="15"/>
      <c r="N810" s="7" t="s">
        <v>104</v>
      </c>
      <c r="O810" s="10" t="s">
        <v>109559</v>
      </c>
      <c r="P810" s="7">
        <v>3835465</v>
      </c>
      <c r="Q810" s="7" t="s">
        <v>107963</v>
      </c>
      <c r="R810"/>
    </row>
    <row r="811" spans="1:18" ht="56.25" x14ac:dyDescent="0.2">
      <c r="A811" s="10" t="s">
        <v>55592</v>
      </c>
      <c r="B811" s="10" t="s">
        <v>108863</v>
      </c>
      <c r="C811" s="11">
        <v>1</v>
      </c>
      <c r="D811" s="11">
        <v>1</v>
      </c>
      <c r="E811" s="11">
        <v>7</v>
      </c>
      <c r="F811" s="12">
        <v>1</v>
      </c>
      <c r="G811" s="7" t="s">
        <v>120</v>
      </c>
      <c r="H811" s="12">
        <v>0</v>
      </c>
      <c r="I811" s="13">
        <v>109410032</v>
      </c>
      <c r="J811" s="13">
        <v>109410032</v>
      </c>
      <c r="K811" s="14">
        <v>1</v>
      </c>
      <c r="L811" s="14">
        <v>3</v>
      </c>
      <c r="M811" s="15"/>
      <c r="N811" s="7" t="s">
        <v>104</v>
      </c>
      <c r="O811" s="10" t="s">
        <v>109559</v>
      </c>
      <c r="P811" s="7">
        <v>3835465</v>
      </c>
      <c r="Q811" s="7" t="s">
        <v>107963</v>
      </c>
      <c r="R811"/>
    </row>
    <row r="812" spans="1:18" ht="56.25" x14ac:dyDescent="0.2">
      <c r="A812" s="10" t="s">
        <v>55592</v>
      </c>
      <c r="B812" s="10" t="s">
        <v>108864</v>
      </c>
      <c r="C812" s="11">
        <v>1</v>
      </c>
      <c r="D812" s="11">
        <v>1</v>
      </c>
      <c r="E812" s="11">
        <v>7</v>
      </c>
      <c r="F812" s="12">
        <v>1</v>
      </c>
      <c r="G812" s="7" t="s">
        <v>120</v>
      </c>
      <c r="H812" s="12">
        <v>0</v>
      </c>
      <c r="I812" s="13">
        <v>740262900</v>
      </c>
      <c r="J812" s="13">
        <v>740262900</v>
      </c>
      <c r="K812" s="14">
        <v>1</v>
      </c>
      <c r="L812" s="14">
        <v>3</v>
      </c>
      <c r="M812" s="15"/>
      <c r="N812" s="7" t="s">
        <v>104</v>
      </c>
      <c r="O812" s="10" t="s">
        <v>109559</v>
      </c>
      <c r="P812" s="7">
        <v>3835465</v>
      </c>
      <c r="Q812" s="7" t="s">
        <v>107963</v>
      </c>
      <c r="R812"/>
    </row>
    <row r="813" spans="1:18" ht="56.25" x14ac:dyDescent="0.2">
      <c r="A813" s="10" t="s">
        <v>55592</v>
      </c>
      <c r="B813" s="10" t="s">
        <v>108865</v>
      </c>
      <c r="C813" s="11">
        <v>1</v>
      </c>
      <c r="D813" s="11">
        <v>1</v>
      </c>
      <c r="E813" s="11">
        <v>7</v>
      </c>
      <c r="F813" s="12">
        <v>1</v>
      </c>
      <c r="G813" s="7" t="s">
        <v>120</v>
      </c>
      <c r="H813" s="12">
        <v>0</v>
      </c>
      <c r="I813" s="13">
        <v>169979744</v>
      </c>
      <c r="J813" s="13">
        <v>169979744</v>
      </c>
      <c r="K813" s="14">
        <v>1</v>
      </c>
      <c r="L813" s="14">
        <v>3</v>
      </c>
      <c r="M813" s="15"/>
      <c r="N813" s="7" t="s">
        <v>104</v>
      </c>
      <c r="O813" s="10" t="s">
        <v>109559</v>
      </c>
      <c r="P813" s="7">
        <v>3835465</v>
      </c>
      <c r="Q813" s="7" t="s">
        <v>107963</v>
      </c>
      <c r="R813"/>
    </row>
    <row r="814" spans="1:18" ht="56.25" x14ac:dyDescent="0.2">
      <c r="A814" s="10" t="s">
        <v>55592</v>
      </c>
      <c r="B814" s="10" t="s">
        <v>108866</v>
      </c>
      <c r="C814" s="11">
        <v>1</v>
      </c>
      <c r="D814" s="11">
        <v>1</v>
      </c>
      <c r="E814" s="11">
        <v>7</v>
      </c>
      <c r="F814" s="12">
        <v>1</v>
      </c>
      <c r="G814" s="7" t="s">
        <v>120</v>
      </c>
      <c r="H814" s="12">
        <v>0</v>
      </c>
      <c r="I814" s="13">
        <v>394114262</v>
      </c>
      <c r="J814" s="13">
        <v>394114262</v>
      </c>
      <c r="K814" s="14">
        <v>1</v>
      </c>
      <c r="L814" s="14">
        <v>3</v>
      </c>
      <c r="M814" s="15"/>
      <c r="N814" s="7" t="s">
        <v>104</v>
      </c>
      <c r="O814" s="10" t="s">
        <v>109559</v>
      </c>
      <c r="P814" s="7">
        <v>3835465</v>
      </c>
      <c r="Q814" s="7" t="s">
        <v>107963</v>
      </c>
      <c r="R814"/>
    </row>
    <row r="815" spans="1:18" ht="56.25" x14ac:dyDescent="0.2">
      <c r="A815" s="10" t="s">
        <v>55592</v>
      </c>
      <c r="B815" s="10" t="s">
        <v>108867</v>
      </c>
      <c r="C815" s="11">
        <v>1</v>
      </c>
      <c r="D815" s="11">
        <v>1</v>
      </c>
      <c r="E815" s="11">
        <v>7</v>
      </c>
      <c r="F815" s="12">
        <v>1</v>
      </c>
      <c r="G815" s="7" t="s">
        <v>120</v>
      </c>
      <c r="H815" s="12">
        <v>0</v>
      </c>
      <c r="I815" s="13">
        <v>210473130</v>
      </c>
      <c r="J815" s="13">
        <v>210473130</v>
      </c>
      <c r="K815" s="14">
        <v>1</v>
      </c>
      <c r="L815" s="14">
        <v>3</v>
      </c>
      <c r="M815" s="15"/>
      <c r="N815" s="7" t="s">
        <v>104</v>
      </c>
      <c r="O815" s="10" t="s">
        <v>109559</v>
      </c>
      <c r="P815" s="7">
        <v>3835465</v>
      </c>
      <c r="Q815" s="7" t="s">
        <v>107963</v>
      </c>
      <c r="R815"/>
    </row>
    <row r="816" spans="1:18" ht="56.25" x14ac:dyDescent="0.2">
      <c r="A816" s="10" t="s">
        <v>55592</v>
      </c>
      <c r="B816" s="10" t="s">
        <v>108868</v>
      </c>
      <c r="C816" s="11">
        <v>1</v>
      </c>
      <c r="D816" s="11">
        <v>1</v>
      </c>
      <c r="E816" s="11">
        <v>7</v>
      </c>
      <c r="F816" s="12">
        <v>1</v>
      </c>
      <c r="G816" s="7" t="s">
        <v>120</v>
      </c>
      <c r="H816" s="12">
        <v>0</v>
      </c>
      <c r="I816" s="13">
        <v>107945040</v>
      </c>
      <c r="J816" s="13">
        <v>107945040</v>
      </c>
      <c r="K816" s="14">
        <v>1</v>
      </c>
      <c r="L816" s="14">
        <v>3</v>
      </c>
      <c r="M816" s="15"/>
      <c r="N816" s="7" t="s">
        <v>104</v>
      </c>
      <c r="O816" s="10" t="s">
        <v>109559</v>
      </c>
      <c r="P816" s="7">
        <v>3835465</v>
      </c>
      <c r="Q816" s="7" t="s">
        <v>107963</v>
      </c>
      <c r="R816"/>
    </row>
    <row r="817" spans="1:18" ht="56.25" x14ac:dyDescent="0.2">
      <c r="A817" s="10" t="s">
        <v>55592</v>
      </c>
      <c r="B817" s="10" t="s">
        <v>108869</v>
      </c>
      <c r="C817" s="11">
        <v>1</v>
      </c>
      <c r="D817" s="11">
        <v>1</v>
      </c>
      <c r="E817" s="11">
        <v>7</v>
      </c>
      <c r="F817" s="12">
        <v>1</v>
      </c>
      <c r="G817" s="7" t="s">
        <v>120</v>
      </c>
      <c r="H817" s="12">
        <v>0</v>
      </c>
      <c r="I817" s="13">
        <v>139816350</v>
      </c>
      <c r="J817" s="13">
        <v>139816350</v>
      </c>
      <c r="K817" s="14">
        <v>1</v>
      </c>
      <c r="L817" s="14">
        <v>3</v>
      </c>
      <c r="M817" s="15"/>
      <c r="N817" s="7" t="s">
        <v>104</v>
      </c>
      <c r="O817" s="10" t="s">
        <v>109559</v>
      </c>
      <c r="P817" s="7">
        <v>3835465</v>
      </c>
      <c r="Q817" s="7" t="s">
        <v>107963</v>
      </c>
      <c r="R817"/>
    </row>
    <row r="818" spans="1:18" ht="56.25" x14ac:dyDescent="0.2">
      <c r="A818" s="10" t="s">
        <v>55592</v>
      </c>
      <c r="B818" s="10" t="s">
        <v>108870</v>
      </c>
      <c r="C818" s="11">
        <v>1</v>
      </c>
      <c r="D818" s="11">
        <v>1</v>
      </c>
      <c r="E818" s="11">
        <v>7</v>
      </c>
      <c r="F818" s="12">
        <v>1</v>
      </c>
      <c r="G818" s="7" t="s">
        <v>120</v>
      </c>
      <c r="H818" s="12">
        <v>0</v>
      </c>
      <c r="I818" s="13">
        <v>344715008</v>
      </c>
      <c r="J818" s="13">
        <v>344715008</v>
      </c>
      <c r="K818" s="14">
        <v>1</v>
      </c>
      <c r="L818" s="14">
        <v>3</v>
      </c>
      <c r="M818" s="15"/>
      <c r="N818" s="7" t="s">
        <v>104</v>
      </c>
      <c r="O818" s="10" t="s">
        <v>109559</v>
      </c>
      <c r="P818" s="7">
        <v>3835465</v>
      </c>
      <c r="Q818" s="7" t="s">
        <v>107963</v>
      </c>
      <c r="R818"/>
    </row>
    <row r="819" spans="1:18" ht="56.25" x14ac:dyDescent="0.2">
      <c r="A819" s="10" t="s">
        <v>55592</v>
      </c>
      <c r="B819" s="10" t="s">
        <v>108871</v>
      </c>
      <c r="C819" s="11">
        <v>1</v>
      </c>
      <c r="D819" s="11">
        <v>1</v>
      </c>
      <c r="E819" s="11">
        <v>7</v>
      </c>
      <c r="F819" s="12">
        <v>1</v>
      </c>
      <c r="G819" s="7" t="s">
        <v>120</v>
      </c>
      <c r="H819" s="12">
        <v>0</v>
      </c>
      <c r="I819" s="13">
        <v>51805740</v>
      </c>
      <c r="J819" s="13">
        <v>51805740</v>
      </c>
      <c r="K819" s="14">
        <v>1</v>
      </c>
      <c r="L819" s="14">
        <v>3</v>
      </c>
      <c r="M819" s="15"/>
      <c r="N819" s="7" t="s">
        <v>104</v>
      </c>
      <c r="O819" s="10" t="s">
        <v>109559</v>
      </c>
      <c r="P819" s="7">
        <v>3835465</v>
      </c>
      <c r="Q819" s="7" t="s">
        <v>107963</v>
      </c>
      <c r="R819"/>
    </row>
    <row r="820" spans="1:18" ht="56.25" x14ac:dyDescent="0.2">
      <c r="A820" s="10" t="s">
        <v>55592</v>
      </c>
      <c r="B820" s="10" t="s">
        <v>108872</v>
      </c>
      <c r="C820" s="11">
        <v>1</v>
      </c>
      <c r="D820" s="11">
        <v>1</v>
      </c>
      <c r="E820" s="11">
        <v>7</v>
      </c>
      <c r="F820" s="12">
        <v>1</v>
      </c>
      <c r="G820" s="7" t="s">
        <v>120</v>
      </c>
      <c r="H820" s="12">
        <v>0</v>
      </c>
      <c r="I820" s="13">
        <v>408689280</v>
      </c>
      <c r="J820" s="13">
        <v>408689280</v>
      </c>
      <c r="K820" s="14">
        <v>1</v>
      </c>
      <c r="L820" s="14">
        <v>3</v>
      </c>
      <c r="M820" s="15"/>
      <c r="N820" s="7" t="s">
        <v>104</v>
      </c>
      <c r="O820" s="10" t="s">
        <v>109559</v>
      </c>
      <c r="P820" s="7">
        <v>3835465</v>
      </c>
      <c r="Q820" s="7" t="s">
        <v>107963</v>
      </c>
      <c r="R820"/>
    </row>
    <row r="821" spans="1:18" ht="56.25" x14ac:dyDescent="0.2">
      <c r="A821" s="10" t="s">
        <v>55592</v>
      </c>
      <c r="B821" s="10" t="s">
        <v>108873</v>
      </c>
      <c r="C821" s="11">
        <v>1</v>
      </c>
      <c r="D821" s="11">
        <v>1</v>
      </c>
      <c r="E821" s="11">
        <v>7</v>
      </c>
      <c r="F821" s="12">
        <v>1</v>
      </c>
      <c r="G821" s="7" t="s">
        <v>120</v>
      </c>
      <c r="H821" s="12">
        <v>0</v>
      </c>
      <c r="I821" s="13">
        <v>174295676</v>
      </c>
      <c r="J821" s="13">
        <v>174295676</v>
      </c>
      <c r="K821" s="14">
        <v>1</v>
      </c>
      <c r="L821" s="14">
        <v>3</v>
      </c>
      <c r="M821" s="15"/>
      <c r="N821" s="7" t="s">
        <v>104</v>
      </c>
      <c r="O821" s="10" t="s">
        <v>109559</v>
      </c>
      <c r="P821" s="7">
        <v>3835465</v>
      </c>
      <c r="Q821" s="7" t="s">
        <v>107963</v>
      </c>
      <c r="R821"/>
    </row>
    <row r="822" spans="1:18" ht="56.25" x14ac:dyDescent="0.2">
      <c r="A822" s="10" t="s">
        <v>55592</v>
      </c>
      <c r="B822" s="10" t="s">
        <v>108874</v>
      </c>
      <c r="C822" s="11">
        <v>1</v>
      </c>
      <c r="D822" s="11">
        <v>1</v>
      </c>
      <c r="E822" s="11">
        <v>7</v>
      </c>
      <c r="F822" s="12">
        <v>1</v>
      </c>
      <c r="G822" s="7" t="s">
        <v>120</v>
      </c>
      <c r="H822" s="12">
        <v>0</v>
      </c>
      <c r="I822" s="13">
        <v>184490944</v>
      </c>
      <c r="J822" s="13">
        <v>184490944</v>
      </c>
      <c r="K822" s="14">
        <v>1</v>
      </c>
      <c r="L822" s="14">
        <v>3</v>
      </c>
      <c r="M822" s="15"/>
      <c r="N822" s="7" t="s">
        <v>104</v>
      </c>
      <c r="O822" s="10" t="s">
        <v>109559</v>
      </c>
      <c r="P822" s="7">
        <v>3835465</v>
      </c>
      <c r="Q822" s="7" t="s">
        <v>107963</v>
      </c>
      <c r="R822"/>
    </row>
    <row r="823" spans="1:18" ht="56.25" x14ac:dyDescent="0.2">
      <c r="A823" s="10" t="s">
        <v>55592</v>
      </c>
      <c r="B823" s="10" t="s">
        <v>108875</v>
      </c>
      <c r="C823" s="11">
        <v>1</v>
      </c>
      <c r="D823" s="11">
        <v>1</v>
      </c>
      <c r="E823" s="11">
        <v>7</v>
      </c>
      <c r="F823" s="12">
        <v>1</v>
      </c>
      <c r="G823" s="7" t="s">
        <v>120</v>
      </c>
      <c r="H823" s="12">
        <v>0</v>
      </c>
      <c r="I823" s="13">
        <v>58676370</v>
      </c>
      <c r="J823" s="13">
        <v>58676370</v>
      </c>
      <c r="K823" s="14">
        <v>1</v>
      </c>
      <c r="L823" s="14">
        <v>3</v>
      </c>
      <c r="M823" s="15"/>
      <c r="N823" s="7" t="s">
        <v>104</v>
      </c>
      <c r="O823" s="10" t="s">
        <v>109559</v>
      </c>
      <c r="P823" s="7">
        <v>3835465</v>
      </c>
      <c r="Q823" s="7" t="s">
        <v>107963</v>
      </c>
      <c r="R823"/>
    </row>
    <row r="824" spans="1:18" ht="56.25" x14ac:dyDescent="0.2">
      <c r="A824" s="10" t="s">
        <v>55592</v>
      </c>
      <c r="B824" s="10" t="s">
        <v>108876</v>
      </c>
      <c r="C824" s="11">
        <v>1</v>
      </c>
      <c r="D824" s="11">
        <v>1</v>
      </c>
      <c r="E824" s="11">
        <v>7</v>
      </c>
      <c r="F824" s="12">
        <v>1</v>
      </c>
      <c r="G824" s="7" t="s">
        <v>120</v>
      </c>
      <c r="H824" s="12">
        <v>0</v>
      </c>
      <c r="I824" s="13">
        <v>218010880</v>
      </c>
      <c r="J824" s="13">
        <v>218010880</v>
      </c>
      <c r="K824" s="14">
        <v>1</v>
      </c>
      <c r="L824" s="14">
        <v>3</v>
      </c>
      <c r="M824" s="15"/>
      <c r="N824" s="7" t="s">
        <v>104</v>
      </c>
      <c r="O824" s="10" t="s">
        <v>109559</v>
      </c>
      <c r="P824" s="7">
        <v>3835465</v>
      </c>
      <c r="Q824" s="7" t="s">
        <v>107963</v>
      </c>
      <c r="R824"/>
    </row>
    <row r="825" spans="1:18" ht="56.25" x14ac:dyDescent="0.2">
      <c r="A825" s="10" t="s">
        <v>55592</v>
      </c>
      <c r="B825" s="10" t="s">
        <v>108877</v>
      </c>
      <c r="C825" s="11">
        <v>1</v>
      </c>
      <c r="D825" s="11">
        <v>1</v>
      </c>
      <c r="E825" s="11">
        <v>7</v>
      </c>
      <c r="F825" s="12">
        <v>1</v>
      </c>
      <c r="G825" s="7" t="s">
        <v>120</v>
      </c>
      <c r="H825" s="12">
        <v>0</v>
      </c>
      <c r="I825" s="13">
        <v>58223672</v>
      </c>
      <c r="J825" s="13">
        <v>58223672</v>
      </c>
      <c r="K825" s="14">
        <v>1</v>
      </c>
      <c r="L825" s="14">
        <v>3</v>
      </c>
      <c r="M825" s="15"/>
      <c r="N825" s="7" t="s">
        <v>104</v>
      </c>
      <c r="O825" s="10" t="s">
        <v>109559</v>
      </c>
      <c r="P825" s="7">
        <v>3835465</v>
      </c>
      <c r="Q825" s="7" t="s">
        <v>107963</v>
      </c>
      <c r="R825"/>
    </row>
    <row r="826" spans="1:18" ht="56.25" x14ac:dyDescent="0.2">
      <c r="A826" s="10" t="s">
        <v>55592</v>
      </c>
      <c r="B826" s="10" t="s">
        <v>108878</v>
      </c>
      <c r="C826" s="11">
        <v>1</v>
      </c>
      <c r="D826" s="11">
        <v>1</v>
      </c>
      <c r="E826" s="11">
        <v>7</v>
      </c>
      <c r="F826" s="12">
        <v>1</v>
      </c>
      <c r="G826" s="7" t="s">
        <v>120</v>
      </c>
      <c r="H826" s="12">
        <v>0</v>
      </c>
      <c r="I826" s="13">
        <v>41548319</v>
      </c>
      <c r="J826" s="13">
        <v>41548319</v>
      </c>
      <c r="K826" s="14">
        <v>1</v>
      </c>
      <c r="L826" s="14">
        <v>3</v>
      </c>
      <c r="M826" s="15"/>
      <c r="N826" s="7" t="s">
        <v>104</v>
      </c>
      <c r="O826" s="10" t="s">
        <v>109559</v>
      </c>
      <c r="P826" s="7">
        <v>3835465</v>
      </c>
      <c r="Q826" s="7" t="s">
        <v>107963</v>
      </c>
      <c r="R826"/>
    </row>
    <row r="827" spans="1:18" ht="56.25" x14ac:dyDescent="0.2">
      <c r="A827" s="10" t="s">
        <v>55592</v>
      </c>
      <c r="B827" s="10" t="s">
        <v>108879</v>
      </c>
      <c r="C827" s="11">
        <v>1</v>
      </c>
      <c r="D827" s="11">
        <v>1</v>
      </c>
      <c r="E827" s="11">
        <v>7</v>
      </c>
      <c r="F827" s="12">
        <v>1</v>
      </c>
      <c r="G827" s="7" t="s">
        <v>120</v>
      </c>
      <c r="H827" s="12">
        <v>0</v>
      </c>
      <c r="I827" s="13">
        <v>32452793</v>
      </c>
      <c r="J827" s="13">
        <v>32452793</v>
      </c>
      <c r="K827" s="14">
        <v>1</v>
      </c>
      <c r="L827" s="14">
        <v>3</v>
      </c>
      <c r="M827" s="15"/>
      <c r="N827" s="7" t="s">
        <v>104</v>
      </c>
      <c r="O827" s="10" t="s">
        <v>109559</v>
      </c>
      <c r="P827" s="7">
        <v>3835465</v>
      </c>
      <c r="Q827" s="7" t="s">
        <v>107963</v>
      </c>
      <c r="R827"/>
    </row>
    <row r="828" spans="1:18" ht="56.25" x14ac:dyDescent="0.2">
      <c r="A828" s="10" t="s">
        <v>55592</v>
      </c>
      <c r="B828" s="10" t="s">
        <v>108880</v>
      </c>
      <c r="C828" s="11">
        <v>1</v>
      </c>
      <c r="D828" s="11">
        <v>1</v>
      </c>
      <c r="E828" s="11">
        <v>7</v>
      </c>
      <c r="F828" s="12">
        <v>1</v>
      </c>
      <c r="G828" s="7" t="s">
        <v>120</v>
      </c>
      <c r="H828" s="12">
        <v>0</v>
      </c>
      <c r="I828" s="13">
        <v>459252940</v>
      </c>
      <c r="J828" s="13">
        <v>459252940</v>
      </c>
      <c r="K828" s="14">
        <v>1</v>
      </c>
      <c r="L828" s="14">
        <v>3</v>
      </c>
      <c r="M828" s="15"/>
      <c r="N828" s="7" t="s">
        <v>104</v>
      </c>
      <c r="O828" s="10" t="s">
        <v>109559</v>
      </c>
      <c r="P828" s="7">
        <v>3835465</v>
      </c>
      <c r="Q828" s="7" t="s">
        <v>107963</v>
      </c>
      <c r="R828"/>
    </row>
    <row r="829" spans="1:18" ht="56.25" x14ac:dyDescent="0.2">
      <c r="A829" s="10" t="s">
        <v>55592</v>
      </c>
      <c r="B829" s="10" t="s">
        <v>108881</v>
      </c>
      <c r="C829" s="11">
        <v>1</v>
      </c>
      <c r="D829" s="11">
        <v>1</v>
      </c>
      <c r="E829" s="11">
        <v>7</v>
      </c>
      <c r="F829" s="12">
        <v>1</v>
      </c>
      <c r="G829" s="7" t="s">
        <v>120</v>
      </c>
      <c r="H829" s="12">
        <v>0</v>
      </c>
      <c r="I829" s="13">
        <v>108170032</v>
      </c>
      <c r="J829" s="13">
        <v>108170032</v>
      </c>
      <c r="K829" s="14">
        <v>1</v>
      </c>
      <c r="L829" s="14">
        <v>3</v>
      </c>
      <c r="M829" s="15"/>
      <c r="N829" s="7" t="s">
        <v>104</v>
      </c>
      <c r="O829" s="10" t="s">
        <v>109559</v>
      </c>
      <c r="P829" s="7">
        <v>3835465</v>
      </c>
      <c r="Q829" s="7" t="s">
        <v>107963</v>
      </c>
      <c r="R829"/>
    </row>
    <row r="830" spans="1:18" ht="56.25" x14ac:dyDescent="0.2">
      <c r="A830" s="10" t="s">
        <v>55592</v>
      </c>
      <c r="B830" s="10" t="s">
        <v>108882</v>
      </c>
      <c r="C830" s="11">
        <v>1</v>
      </c>
      <c r="D830" s="11">
        <v>1</v>
      </c>
      <c r="E830" s="11">
        <v>7</v>
      </c>
      <c r="F830" s="12">
        <v>1</v>
      </c>
      <c r="G830" s="7" t="s">
        <v>120</v>
      </c>
      <c r="H830" s="12">
        <v>0</v>
      </c>
      <c r="I830" s="13">
        <v>77934768</v>
      </c>
      <c r="J830" s="13">
        <v>77934768</v>
      </c>
      <c r="K830" s="14">
        <v>1</v>
      </c>
      <c r="L830" s="14">
        <v>3</v>
      </c>
      <c r="M830" s="15"/>
      <c r="N830" s="7" t="s">
        <v>104</v>
      </c>
      <c r="O830" s="10" t="s">
        <v>109559</v>
      </c>
      <c r="P830" s="7">
        <v>3835465</v>
      </c>
      <c r="Q830" s="7" t="s">
        <v>107963</v>
      </c>
      <c r="R830"/>
    </row>
    <row r="831" spans="1:18" ht="56.25" x14ac:dyDescent="0.2">
      <c r="A831" s="10" t="s">
        <v>55592</v>
      </c>
      <c r="B831" s="10" t="s">
        <v>108883</v>
      </c>
      <c r="C831" s="11">
        <v>1</v>
      </c>
      <c r="D831" s="11">
        <v>1</v>
      </c>
      <c r="E831" s="11">
        <v>7</v>
      </c>
      <c r="F831" s="12">
        <v>1</v>
      </c>
      <c r="G831" s="7" t="s">
        <v>120</v>
      </c>
      <c r="H831" s="12">
        <v>0</v>
      </c>
      <c r="I831" s="13">
        <v>275148128</v>
      </c>
      <c r="J831" s="13">
        <v>275148128</v>
      </c>
      <c r="K831" s="14">
        <v>1</v>
      </c>
      <c r="L831" s="14">
        <v>3</v>
      </c>
      <c r="M831" s="15"/>
      <c r="N831" s="7" t="s">
        <v>104</v>
      </c>
      <c r="O831" s="10" t="s">
        <v>109559</v>
      </c>
      <c r="P831" s="7">
        <v>3835465</v>
      </c>
      <c r="Q831" s="7" t="s">
        <v>107963</v>
      </c>
      <c r="R831"/>
    </row>
    <row r="832" spans="1:18" ht="56.25" x14ac:dyDescent="0.2">
      <c r="A832" s="10" t="s">
        <v>55592</v>
      </c>
      <c r="B832" s="10" t="s">
        <v>108884</v>
      </c>
      <c r="C832" s="11">
        <v>1</v>
      </c>
      <c r="D832" s="11">
        <v>1</v>
      </c>
      <c r="E832" s="11">
        <v>7</v>
      </c>
      <c r="F832" s="12">
        <v>1</v>
      </c>
      <c r="G832" s="7" t="s">
        <v>120</v>
      </c>
      <c r="H832" s="12">
        <v>0</v>
      </c>
      <c r="I832" s="13">
        <v>608430980</v>
      </c>
      <c r="J832" s="13">
        <v>608430980</v>
      </c>
      <c r="K832" s="14">
        <v>1</v>
      </c>
      <c r="L832" s="14">
        <v>3</v>
      </c>
      <c r="M832" s="15"/>
      <c r="N832" s="7" t="s">
        <v>104</v>
      </c>
      <c r="O832" s="10" t="s">
        <v>109559</v>
      </c>
      <c r="P832" s="7">
        <v>3835465</v>
      </c>
      <c r="Q832" s="7" t="s">
        <v>107963</v>
      </c>
      <c r="R832"/>
    </row>
    <row r="833" spans="1:18" ht="56.25" x14ac:dyDescent="0.2">
      <c r="A833" s="10" t="s">
        <v>55592</v>
      </c>
      <c r="B833" s="10" t="s">
        <v>108885</v>
      </c>
      <c r="C833" s="11">
        <v>1</v>
      </c>
      <c r="D833" s="11">
        <v>1</v>
      </c>
      <c r="E833" s="11">
        <v>7</v>
      </c>
      <c r="F833" s="12">
        <v>1</v>
      </c>
      <c r="G833" s="7" t="s">
        <v>120</v>
      </c>
      <c r="H833" s="12">
        <v>0</v>
      </c>
      <c r="I833" s="13">
        <v>43153380</v>
      </c>
      <c r="J833" s="13">
        <v>43153380</v>
      </c>
      <c r="K833" s="14">
        <v>1</v>
      </c>
      <c r="L833" s="14">
        <v>3</v>
      </c>
      <c r="M833" s="15"/>
      <c r="N833" s="7" t="s">
        <v>104</v>
      </c>
      <c r="O833" s="10" t="s">
        <v>109559</v>
      </c>
      <c r="P833" s="7">
        <v>3835465</v>
      </c>
      <c r="Q833" s="7" t="s">
        <v>107963</v>
      </c>
      <c r="R833"/>
    </row>
    <row r="834" spans="1:18" ht="56.25" x14ac:dyDescent="0.2">
      <c r="A834" s="10" t="s">
        <v>55592</v>
      </c>
      <c r="B834" s="10" t="s">
        <v>108886</v>
      </c>
      <c r="C834" s="11">
        <v>1</v>
      </c>
      <c r="D834" s="11">
        <v>1</v>
      </c>
      <c r="E834" s="11">
        <v>7</v>
      </c>
      <c r="F834" s="12">
        <v>1</v>
      </c>
      <c r="G834" s="7" t="s">
        <v>120</v>
      </c>
      <c r="H834" s="12">
        <v>0</v>
      </c>
      <c r="I834" s="13">
        <v>271471104</v>
      </c>
      <c r="J834" s="13">
        <v>271471104</v>
      </c>
      <c r="K834" s="14">
        <v>1</v>
      </c>
      <c r="L834" s="14">
        <v>3</v>
      </c>
      <c r="M834" s="15"/>
      <c r="N834" s="7" t="s">
        <v>104</v>
      </c>
      <c r="O834" s="10" t="s">
        <v>109559</v>
      </c>
      <c r="P834" s="7">
        <v>3835465</v>
      </c>
      <c r="Q834" s="7" t="s">
        <v>107963</v>
      </c>
      <c r="R834"/>
    </row>
    <row r="835" spans="1:18" ht="56.25" x14ac:dyDescent="0.2">
      <c r="A835" s="10" t="s">
        <v>55592</v>
      </c>
      <c r="B835" s="10" t="s">
        <v>108887</v>
      </c>
      <c r="C835" s="11">
        <v>1</v>
      </c>
      <c r="D835" s="11">
        <v>1</v>
      </c>
      <c r="E835" s="11">
        <v>7</v>
      </c>
      <c r="F835" s="12">
        <v>1</v>
      </c>
      <c r="G835" s="7" t="s">
        <v>120</v>
      </c>
      <c r="H835" s="12">
        <v>0</v>
      </c>
      <c r="I835" s="13">
        <v>94269152</v>
      </c>
      <c r="J835" s="13">
        <v>94269152</v>
      </c>
      <c r="K835" s="14">
        <v>1</v>
      </c>
      <c r="L835" s="14">
        <v>3</v>
      </c>
      <c r="M835" s="15"/>
      <c r="N835" s="7" t="s">
        <v>104</v>
      </c>
      <c r="O835" s="10" t="s">
        <v>109559</v>
      </c>
      <c r="P835" s="7">
        <v>3835465</v>
      </c>
      <c r="Q835" s="7" t="s">
        <v>107963</v>
      </c>
      <c r="R835"/>
    </row>
    <row r="836" spans="1:18" ht="56.25" x14ac:dyDescent="0.2">
      <c r="A836" s="10" t="s">
        <v>55592</v>
      </c>
      <c r="B836" s="10" t="s">
        <v>108888</v>
      </c>
      <c r="C836" s="11">
        <v>1</v>
      </c>
      <c r="D836" s="11">
        <v>1</v>
      </c>
      <c r="E836" s="11">
        <v>7</v>
      </c>
      <c r="F836" s="12">
        <v>1</v>
      </c>
      <c r="G836" s="7" t="s">
        <v>120</v>
      </c>
      <c r="H836" s="12">
        <v>0</v>
      </c>
      <c r="I836" s="13">
        <v>84512168</v>
      </c>
      <c r="J836" s="13">
        <v>84512168</v>
      </c>
      <c r="K836" s="14">
        <v>1</v>
      </c>
      <c r="L836" s="14">
        <v>3</v>
      </c>
      <c r="M836" s="15"/>
      <c r="N836" s="7" t="s">
        <v>104</v>
      </c>
      <c r="O836" s="10" t="s">
        <v>109559</v>
      </c>
      <c r="P836" s="7">
        <v>3835465</v>
      </c>
      <c r="Q836" s="7" t="s">
        <v>107963</v>
      </c>
      <c r="R836"/>
    </row>
    <row r="837" spans="1:18" ht="56.25" x14ac:dyDescent="0.2">
      <c r="A837" s="10" t="s">
        <v>55592</v>
      </c>
      <c r="B837" s="10" t="s">
        <v>108889</v>
      </c>
      <c r="C837" s="11">
        <v>1</v>
      </c>
      <c r="D837" s="11">
        <v>1</v>
      </c>
      <c r="E837" s="11">
        <v>7</v>
      </c>
      <c r="F837" s="12">
        <v>1</v>
      </c>
      <c r="G837" s="7" t="s">
        <v>120</v>
      </c>
      <c r="H837" s="12">
        <v>0</v>
      </c>
      <c r="I837" s="13">
        <v>379849792</v>
      </c>
      <c r="J837" s="13">
        <v>379849792</v>
      </c>
      <c r="K837" s="14">
        <v>1</v>
      </c>
      <c r="L837" s="14">
        <v>3</v>
      </c>
      <c r="M837" s="15"/>
      <c r="N837" s="7" t="s">
        <v>104</v>
      </c>
      <c r="O837" s="10" t="s">
        <v>109559</v>
      </c>
      <c r="P837" s="7">
        <v>3835465</v>
      </c>
      <c r="Q837" s="7" t="s">
        <v>107963</v>
      </c>
      <c r="R837"/>
    </row>
    <row r="838" spans="1:18" ht="56.25" x14ac:dyDescent="0.2">
      <c r="A838" s="10" t="s">
        <v>55592</v>
      </c>
      <c r="B838" s="10" t="s">
        <v>108890</v>
      </c>
      <c r="C838" s="11">
        <v>1</v>
      </c>
      <c r="D838" s="11">
        <v>1</v>
      </c>
      <c r="E838" s="11">
        <v>7</v>
      </c>
      <c r="F838" s="12">
        <v>1</v>
      </c>
      <c r="G838" s="7" t="s">
        <v>120</v>
      </c>
      <c r="H838" s="12">
        <v>0</v>
      </c>
      <c r="I838" s="13">
        <v>69495576</v>
      </c>
      <c r="J838" s="13">
        <v>69495576</v>
      </c>
      <c r="K838" s="14">
        <v>1</v>
      </c>
      <c r="L838" s="14">
        <v>3</v>
      </c>
      <c r="M838" s="15"/>
      <c r="N838" s="7" t="s">
        <v>104</v>
      </c>
      <c r="O838" s="10" t="s">
        <v>109559</v>
      </c>
      <c r="P838" s="7">
        <v>3835465</v>
      </c>
      <c r="Q838" s="7" t="s">
        <v>107963</v>
      </c>
      <c r="R838"/>
    </row>
    <row r="839" spans="1:18" ht="56.25" x14ac:dyDescent="0.2">
      <c r="A839" s="10" t="s">
        <v>55592</v>
      </c>
      <c r="B839" s="10" t="s">
        <v>108891</v>
      </c>
      <c r="C839" s="11">
        <v>1</v>
      </c>
      <c r="D839" s="11">
        <v>1</v>
      </c>
      <c r="E839" s="11">
        <v>7</v>
      </c>
      <c r="F839" s="12">
        <v>1</v>
      </c>
      <c r="G839" s="7" t="s">
        <v>120</v>
      </c>
      <c r="H839" s="12">
        <v>0</v>
      </c>
      <c r="I839" s="13">
        <v>120898384</v>
      </c>
      <c r="J839" s="13">
        <v>120898384</v>
      </c>
      <c r="K839" s="14">
        <v>1</v>
      </c>
      <c r="L839" s="14">
        <v>3</v>
      </c>
      <c r="M839" s="15"/>
      <c r="N839" s="7" t="s">
        <v>104</v>
      </c>
      <c r="O839" s="10" t="s">
        <v>109559</v>
      </c>
      <c r="P839" s="7">
        <v>3835465</v>
      </c>
      <c r="Q839" s="7" t="s">
        <v>107963</v>
      </c>
      <c r="R839"/>
    </row>
    <row r="840" spans="1:18" ht="56.25" x14ac:dyDescent="0.2">
      <c r="A840" s="10" t="s">
        <v>55592</v>
      </c>
      <c r="B840" s="10" t="s">
        <v>108892</v>
      </c>
      <c r="C840" s="11">
        <v>1</v>
      </c>
      <c r="D840" s="11">
        <v>1</v>
      </c>
      <c r="E840" s="11">
        <v>7</v>
      </c>
      <c r="F840" s="12">
        <v>1</v>
      </c>
      <c r="G840" s="7" t="s">
        <v>120</v>
      </c>
      <c r="H840" s="12">
        <v>0</v>
      </c>
      <c r="I840" s="13">
        <v>367460768</v>
      </c>
      <c r="J840" s="13">
        <v>367460768</v>
      </c>
      <c r="K840" s="14">
        <v>1</v>
      </c>
      <c r="L840" s="14">
        <v>3</v>
      </c>
      <c r="M840" s="15"/>
      <c r="N840" s="7" t="s">
        <v>104</v>
      </c>
      <c r="O840" s="10" t="s">
        <v>109559</v>
      </c>
      <c r="P840" s="7">
        <v>3835465</v>
      </c>
      <c r="Q840" s="7" t="s">
        <v>107963</v>
      </c>
      <c r="R840"/>
    </row>
    <row r="841" spans="1:18" ht="56.25" x14ac:dyDescent="0.2">
      <c r="A841" s="10" t="s">
        <v>55592</v>
      </c>
      <c r="B841" s="10" t="s">
        <v>108893</v>
      </c>
      <c r="C841" s="11">
        <v>1</v>
      </c>
      <c r="D841" s="11">
        <v>1</v>
      </c>
      <c r="E841" s="11">
        <v>7</v>
      </c>
      <c r="F841" s="12">
        <v>1</v>
      </c>
      <c r="G841" s="7" t="s">
        <v>120</v>
      </c>
      <c r="H841" s="12">
        <v>0</v>
      </c>
      <c r="I841" s="13">
        <v>189119344</v>
      </c>
      <c r="J841" s="13">
        <v>189119344</v>
      </c>
      <c r="K841" s="14">
        <v>1</v>
      </c>
      <c r="L841" s="14">
        <v>3</v>
      </c>
      <c r="M841" s="15"/>
      <c r="N841" s="7" t="s">
        <v>104</v>
      </c>
      <c r="O841" s="10" t="s">
        <v>109559</v>
      </c>
      <c r="P841" s="7">
        <v>3835465</v>
      </c>
      <c r="Q841" s="7" t="s">
        <v>107963</v>
      </c>
      <c r="R841"/>
    </row>
    <row r="842" spans="1:18" ht="45" x14ac:dyDescent="0.2">
      <c r="A842" s="10" t="s">
        <v>55592</v>
      </c>
      <c r="B842" s="10" t="s">
        <v>108894</v>
      </c>
      <c r="C842" s="11">
        <v>1</v>
      </c>
      <c r="D842" s="11">
        <v>1</v>
      </c>
      <c r="E842" s="11">
        <v>7</v>
      </c>
      <c r="F842" s="12">
        <v>1</v>
      </c>
      <c r="G842" s="7" t="s">
        <v>120</v>
      </c>
      <c r="H842" s="12">
        <v>0</v>
      </c>
      <c r="I842" s="13">
        <v>367945280</v>
      </c>
      <c r="J842" s="13">
        <v>367945280</v>
      </c>
      <c r="K842" s="14">
        <v>1</v>
      </c>
      <c r="L842" s="14">
        <v>3</v>
      </c>
      <c r="M842" s="15"/>
      <c r="N842" s="7" t="s">
        <v>104</v>
      </c>
      <c r="O842" s="10" t="s">
        <v>109559</v>
      </c>
      <c r="P842" s="7">
        <v>3835465</v>
      </c>
      <c r="Q842" s="7" t="s">
        <v>107963</v>
      </c>
      <c r="R842"/>
    </row>
    <row r="843" spans="1:18" ht="56.25" x14ac:dyDescent="0.2">
      <c r="A843" s="10" t="s">
        <v>55592</v>
      </c>
      <c r="B843" s="10" t="s">
        <v>108895</v>
      </c>
      <c r="C843" s="11">
        <v>1</v>
      </c>
      <c r="D843" s="11">
        <v>1</v>
      </c>
      <c r="E843" s="11">
        <v>7</v>
      </c>
      <c r="F843" s="12">
        <v>1</v>
      </c>
      <c r="G843" s="7" t="s">
        <v>120</v>
      </c>
      <c r="H843" s="12">
        <v>0</v>
      </c>
      <c r="I843" s="13">
        <v>1235261060</v>
      </c>
      <c r="J843" s="13">
        <v>1235261060</v>
      </c>
      <c r="K843" s="14">
        <v>1</v>
      </c>
      <c r="L843" s="14">
        <v>3</v>
      </c>
      <c r="M843" s="15"/>
      <c r="N843" s="7" t="s">
        <v>104</v>
      </c>
      <c r="O843" s="10" t="s">
        <v>109559</v>
      </c>
      <c r="P843" s="7">
        <v>3835465</v>
      </c>
      <c r="Q843" s="7" t="s">
        <v>107963</v>
      </c>
      <c r="R843"/>
    </row>
    <row r="844" spans="1:18" ht="56.25" x14ac:dyDescent="0.2">
      <c r="A844" s="10" t="s">
        <v>55592</v>
      </c>
      <c r="B844" s="10" t="s">
        <v>108896</v>
      </c>
      <c r="C844" s="11">
        <v>1</v>
      </c>
      <c r="D844" s="11">
        <v>1</v>
      </c>
      <c r="E844" s="11">
        <v>7</v>
      </c>
      <c r="F844" s="12">
        <v>1</v>
      </c>
      <c r="G844" s="7" t="s">
        <v>120</v>
      </c>
      <c r="H844" s="12">
        <v>0</v>
      </c>
      <c r="I844" s="13">
        <v>42789280</v>
      </c>
      <c r="J844" s="13">
        <v>42789280</v>
      </c>
      <c r="K844" s="14">
        <v>1</v>
      </c>
      <c r="L844" s="14">
        <v>3</v>
      </c>
      <c r="M844" s="15"/>
      <c r="N844" s="7" t="s">
        <v>104</v>
      </c>
      <c r="O844" s="10" t="s">
        <v>109559</v>
      </c>
      <c r="P844" s="7">
        <v>3835465</v>
      </c>
      <c r="Q844" s="7" t="s">
        <v>107963</v>
      </c>
      <c r="R844"/>
    </row>
    <row r="845" spans="1:18" ht="45" x14ac:dyDescent="0.2">
      <c r="A845" s="10" t="s">
        <v>55592</v>
      </c>
      <c r="B845" s="10" t="s">
        <v>108897</v>
      </c>
      <c r="C845" s="11">
        <v>1</v>
      </c>
      <c r="D845" s="11">
        <v>1</v>
      </c>
      <c r="E845" s="11">
        <v>7</v>
      </c>
      <c r="F845" s="12">
        <v>1</v>
      </c>
      <c r="G845" s="7" t="s">
        <v>120</v>
      </c>
      <c r="H845" s="12">
        <v>0</v>
      </c>
      <c r="I845" s="13">
        <v>179633696</v>
      </c>
      <c r="J845" s="13">
        <v>179633696</v>
      </c>
      <c r="K845" s="14">
        <v>1</v>
      </c>
      <c r="L845" s="14">
        <v>3</v>
      </c>
      <c r="M845" s="15"/>
      <c r="N845" s="7" t="s">
        <v>104</v>
      </c>
      <c r="O845" s="10" t="s">
        <v>109559</v>
      </c>
      <c r="P845" s="7">
        <v>3835465</v>
      </c>
      <c r="Q845" s="7" t="s">
        <v>107963</v>
      </c>
      <c r="R845"/>
    </row>
    <row r="846" spans="1:18" ht="56.25" x14ac:dyDescent="0.2">
      <c r="A846" s="10" t="s">
        <v>55592</v>
      </c>
      <c r="B846" s="10" t="s">
        <v>108898</v>
      </c>
      <c r="C846" s="11">
        <v>1</v>
      </c>
      <c r="D846" s="11">
        <v>1</v>
      </c>
      <c r="E846" s="11">
        <v>7</v>
      </c>
      <c r="F846" s="12">
        <v>1</v>
      </c>
      <c r="G846" s="7" t="s">
        <v>120</v>
      </c>
      <c r="H846" s="12">
        <v>0</v>
      </c>
      <c r="I846" s="13">
        <v>60912120</v>
      </c>
      <c r="J846" s="13">
        <v>60912120</v>
      </c>
      <c r="K846" s="14">
        <v>1</v>
      </c>
      <c r="L846" s="14">
        <v>3</v>
      </c>
      <c r="M846" s="15"/>
      <c r="N846" s="7" t="s">
        <v>104</v>
      </c>
      <c r="O846" s="10" t="s">
        <v>109559</v>
      </c>
      <c r="P846" s="7">
        <v>3835465</v>
      </c>
      <c r="Q846" s="7" t="s">
        <v>107963</v>
      </c>
      <c r="R846"/>
    </row>
    <row r="847" spans="1:18" ht="56.25" x14ac:dyDescent="0.2">
      <c r="A847" s="10" t="s">
        <v>55592</v>
      </c>
      <c r="B847" s="10" t="s">
        <v>108899</v>
      </c>
      <c r="C847" s="11">
        <v>1</v>
      </c>
      <c r="D847" s="11">
        <v>1</v>
      </c>
      <c r="E847" s="11">
        <v>7</v>
      </c>
      <c r="F847" s="12">
        <v>1</v>
      </c>
      <c r="G847" s="7" t="s">
        <v>120</v>
      </c>
      <c r="H847" s="12">
        <v>0</v>
      </c>
      <c r="I847" s="13">
        <v>203900416</v>
      </c>
      <c r="J847" s="13">
        <v>203900416</v>
      </c>
      <c r="K847" s="14">
        <v>1</v>
      </c>
      <c r="L847" s="14">
        <v>3</v>
      </c>
      <c r="M847" s="15"/>
      <c r="N847" s="7" t="s">
        <v>104</v>
      </c>
      <c r="O847" s="10" t="s">
        <v>109559</v>
      </c>
      <c r="P847" s="7">
        <v>3835465</v>
      </c>
      <c r="Q847" s="7" t="s">
        <v>107963</v>
      </c>
      <c r="R847"/>
    </row>
    <row r="848" spans="1:18" ht="56.25" x14ac:dyDescent="0.2">
      <c r="A848" s="10" t="s">
        <v>55592</v>
      </c>
      <c r="B848" s="10" t="s">
        <v>108900</v>
      </c>
      <c r="C848" s="11">
        <v>1</v>
      </c>
      <c r="D848" s="11">
        <v>1</v>
      </c>
      <c r="E848" s="11">
        <v>7</v>
      </c>
      <c r="F848" s="12">
        <v>1</v>
      </c>
      <c r="G848" s="7" t="s">
        <v>120</v>
      </c>
      <c r="H848" s="12">
        <v>0</v>
      </c>
      <c r="I848" s="13">
        <v>402309472</v>
      </c>
      <c r="J848" s="13">
        <v>402309742</v>
      </c>
      <c r="K848" s="14">
        <v>1</v>
      </c>
      <c r="L848" s="14">
        <v>3</v>
      </c>
      <c r="M848" s="15"/>
      <c r="N848" s="7" t="s">
        <v>104</v>
      </c>
      <c r="O848" s="10" t="s">
        <v>109559</v>
      </c>
      <c r="P848" s="7">
        <v>3835465</v>
      </c>
      <c r="Q848" s="7" t="s">
        <v>107963</v>
      </c>
      <c r="R848"/>
    </row>
    <row r="849" spans="1:18" ht="56.25" x14ac:dyDescent="0.2">
      <c r="A849" s="10" t="s">
        <v>55592</v>
      </c>
      <c r="B849" s="10" t="s">
        <v>108901</v>
      </c>
      <c r="C849" s="11">
        <v>1</v>
      </c>
      <c r="D849" s="11">
        <v>1</v>
      </c>
      <c r="E849" s="11">
        <v>7</v>
      </c>
      <c r="F849" s="12">
        <v>1</v>
      </c>
      <c r="G849" s="7" t="s">
        <v>120</v>
      </c>
      <c r="H849" s="12">
        <v>0</v>
      </c>
      <c r="I849" s="13">
        <v>261835536</v>
      </c>
      <c r="J849" s="13">
        <v>261835536</v>
      </c>
      <c r="K849" s="14">
        <v>1</v>
      </c>
      <c r="L849" s="14">
        <v>3</v>
      </c>
      <c r="M849" s="15"/>
      <c r="N849" s="7" t="s">
        <v>104</v>
      </c>
      <c r="O849" s="10" t="s">
        <v>109559</v>
      </c>
      <c r="P849" s="7">
        <v>3835465</v>
      </c>
      <c r="Q849" s="7" t="s">
        <v>107963</v>
      </c>
      <c r="R849"/>
    </row>
    <row r="850" spans="1:18" ht="56.25" x14ac:dyDescent="0.2">
      <c r="A850" s="10" t="s">
        <v>55592</v>
      </c>
      <c r="B850" s="10" t="s">
        <v>108902</v>
      </c>
      <c r="C850" s="11">
        <v>1</v>
      </c>
      <c r="D850" s="11">
        <v>1</v>
      </c>
      <c r="E850" s="11">
        <v>7</v>
      </c>
      <c r="F850" s="12">
        <v>1</v>
      </c>
      <c r="G850" s="7" t="s">
        <v>120</v>
      </c>
      <c r="H850" s="12">
        <v>0</v>
      </c>
      <c r="I850" s="13">
        <v>454826816</v>
      </c>
      <c r="J850" s="13">
        <v>454826816</v>
      </c>
      <c r="K850" s="14">
        <v>1</v>
      </c>
      <c r="L850" s="14">
        <v>3</v>
      </c>
      <c r="M850" s="15"/>
      <c r="N850" s="7" t="s">
        <v>104</v>
      </c>
      <c r="O850" s="10" t="s">
        <v>109559</v>
      </c>
      <c r="P850" s="7">
        <v>3835465</v>
      </c>
      <c r="Q850" s="7" t="s">
        <v>107963</v>
      </c>
      <c r="R850"/>
    </row>
    <row r="851" spans="1:18" ht="56.25" x14ac:dyDescent="0.2">
      <c r="A851" s="10" t="s">
        <v>55592</v>
      </c>
      <c r="B851" s="10" t="s">
        <v>108903</v>
      </c>
      <c r="C851" s="11">
        <v>1</v>
      </c>
      <c r="D851" s="11">
        <v>1</v>
      </c>
      <c r="E851" s="11">
        <v>7</v>
      </c>
      <c r="F851" s="12">
        <v>1</v>
      </c>
      <c r="G851" s="7" t="s">
        <v>120</v>
      </c>
      <c r="H851" s="12">
        <v>0</v>
      </c>
      <c r="I851" s="13">
        <v>118143704</v>
      </c>
      <c r="J851" s="13">
        <v>118143704</v>
      </c>
      <c r="K851" s="14">
        <v>1</v>
      </c>
      <c r="L851" s="14">
        <v>3</v>
      </c>
      <c r="M851" s="15"/>
      <c r="N851" s="7" t="s">
        <v>104</v>
      </c>
      <c r="O851" s="10" t="s">
        <v>109559</v>
      </c>
      <c r="P851" s="7">
        <v>3835465</v>
      </c>
      <c r="Q851" s="7" t="s">
        <v>107963</v>
      </c>
      <c r="R851"/>
    </row>
    <row r="852" spans="1:18" ht="56.25" x14ac:dyDescent="0.2">
      <c r="A852" s="10" t="s">
        <v>55592</v>
      </c>
      <c r="B852" s="10" t="s">
        <v>108904</v>
      </c>
      <c r="C852" s="11">
        <v>1</v>
      </c>
      <c r="D852" s="11">
        <v>1</v>
      </c>
      <c r="E852" s="11">
        <v>7</v>
      </c>
      <c r="F852" s="12">
        <v>1</v>
      </c>
      <c r="G852" s="7" t="s">
        <v>120</v>
      </c>
      <c r="H852" s="12">
        <v>0</v>
      </c>
      <c r="I852" s="13">
        <v>230145936</v>
      </c>
      <c r="J852" s="13">
        <v>230145936</v>
      </c>
      <c r="K852" s="14">
        <v>1</v>
      </c>
      <c r="L852" s="14">
        <v>3</v>
      </c>
      <c r="M852" s="15"/>
      <c r="N852" s="7" t="s">
        <v>104</v>
      </c>
      <c r="O852" s="10" t="s">
        <v>109559</v>
      </c>
      <c r="P852" s="7">
        <v>3835465</v>
      </c>
      <c r="Q852" s="7" t="s">
        <v>107963</v>
      </c>
      <c r="R852"/>
    </row>
    <row r="853" spans="1:18" ht="56.25" x14ac:dyDescent="0.2">
      <c r="A853" s="10" t="s">
        <v>55592</v>
      </c>
      <c r="B853" s="10" t="s">
        <v>108905</v>
      </c>
      <c r="C853" s="11">
        <v>1</v>
      </c>
      <c r="D853" s="11">
        <v>1</v>
      </c>
      <c r="E853" s="11">
        <v>7</v>
      </c>
      <c r="F853" s="12">
        <v>1</v>
      </c>
      <c r="G853" s="7" t="s">
        <v>120</v>
      </c>
      <c r="H853" s="12">
        <v>0</v>
      </c>
      <c r="I853" s="13">
        <v>89510952</v>
      </c>
      <c r="J853" s="13">
        <v>89510952</v>
      </c>
      <c r="K853" s="14">
        <v>1</v>
      </c>
      <c r="L853" s="14">
        <v>3</v>
      </c>
      <c r="M853" s="15"/>
      <c r="N853" s="7" t="s">
        <v>104</v>
      </c>
      <c r="O853" s="10" t="s">
        <v>109559</v>
      </c>
      <c r="P853" s="7">
        <v>3835465</v>
      </c>
      <c r="Q853" s="7" t="s">
        <v>107963</v>
      </c>
      <c r="R853"/>
    </row>
    <row r="854" spans="1:18" ht="56.25" x14ac:dyDescent="0.2">
      <c r="A854" s="10" t="s">
        <v>55592</v>
      </c>
      <c r="B854" s="10" t="s">
        <v>108906</v>
      </c>
      <c r="C854" s="11">
        <v>1</v>
      </c>
      <c r="D854" s="11">
        <v>1</v>
      </c>
      <c r="E854" s="11">
        <v>7</v>
      </c>
      <c r="F854" s="12">
        <v>1</v>
      </c>
      <c r="G854" s="7" t="s">
        <v>120</v>
      </c>
      <c r="H854" s="12">
        <v>0</v>
      </c>
      <c r="I854" s="13">
        <v>606886020</v>
      </c>
      <c r="J854" s="13">
        <v>606886020</v>
      </c>
      <c r="K854" s="14">
        <v>1</v>
      </c>
      <c r="L854" s="14">
        <v>3</v>
      </c>
      <c r="M854" s="15"/>
      <c r="N854" s="7" t="s">
        <v>104</v>
      </c>
      <c r="O854" s="10" t="s">
        <v>109559</v>
      </c>
      <c r="P854" s="7">
        <v>3835465</v>
      </c>
      <c r="Q854" s="7" t="s">
        <v>107963</v>
      </c>
      <c r="R854"/>
    </row>
    <row r="855" spans="1:18" ht="56.25" x14ac:dyDescent="0.2">
      <c r="A855" s="10" t="s">
        <v>55592</v>
      </c>
      <c r="B855" s="10" t="s">
        <v>108907</v>
      </c>
      <c r="C855" s="11">
        <v>1</v>
      </c>
      <c r="D855" s="11">
        <v>1</v>
      </c>
      <c r="E855" s="11">
        <v>7</v>
      </c>
      <c r="F855" s="12">
        <v>1</v>
      </c>
      <c r="G855" s="7" t="s">
        <v>120</v>
      </c>
      <c r="H855" s="12">
        <v>0</v>
      </c>
      <c r="I855" s="13">
        <v>117138648</v>
      </c>
      <c r="J855" s="13">
        <v>117138648</v>
      </c>
      <c r="K855" s="14">
        <v>1</v>
      </c>
      <c r="L855" s="14">
        <v>3</v>
      </c>
      <c r="M855" s="15"/>
      <c r="N855" s="7" t="s">
        <v>104</v>
      </c>
      <c r="O855" s="10" t="s">
        <v>109559</v>
      </c>
      <c r="P855" s="7">
        <v>3835465</v>
      </c>
      <c r="Q855" s="7" t="s">
        <v>107963</v>
      </c>
      <c r="R855"/>
    </row>
    <row r="856" spans="1:18" ht="56.25" x14ac:dyDescent="0.2">
      <c r="A856" s="10" t="s">
        <v>55592</v>
      </c>
      <c r="B856" s="10" t="s">
        <v>108908</v>
      </c>
      <c r="C856" s="11">
        <v>1</v>
      </c>
      <c r="D856" s="11">
        <v>1</v>
      </c>
      <c r="E856" s="11">
        <v>7</v>
      </c>
      <c r="F856" s="12">
        <v>1</v>
      </c>
      <c r="G856" s="7" t="s">
        <v>120</v>
      </c>
      <c r="H856" s="12">
        <v>0</v>
      </c>
      <c r="I856" s="13">
        <v>110067600</v>
      </c>
      <c r="J856" s="13">
        <v>110067600</v>
      </c>
      <c r="K856" s="14">
        <v>1</v>
      </c>
      <c r="L856" s="14">
        <v>3</v>
      </c>
      <c r="M856" s="15"/>
      <c r="N856" s="7" t="s">
        <v>104</v>
      </c>
      <c r="O856" s="10" t="s">
        <v>109559</v>
      </c>
      <c r="P856" s="7">
        <v>3835465</v>
      </c>
      <c r="Q856" s="7" t="s">
        <v>107963</v>
      </c>
      <c r="R856"/>
    </row>
    <row r="857" spans="1:18" ht="56.25" x14ac:dyDescent="0.2">
      <c r="A857" s="10" t="s">
        <v>55592</v>
      </c>
      <c r="B857" s="10" t="s">
        <v>108909</v>
      </c>
      <c r="C857" s="11">
        <v>1</v>
      </c>
      <c r="D857" s="11">
        <v>1</v>
      </c>
      <c r="E857" s="11">
        <v>7</v>
      </c>
      <c r="F857" s="12">
        <v>1</v>
      </c>
      <c r="G857" s="7" t="s">
        <v>120</v>
      </c>
      <c r="H857" s="12">
        <v>0</v>
      </c>
      <c r="I857" s="13">
        <v>41152360</v>
      </c>
      <c r="J857" s="13">
        <v>41152360</v>
      </c>
      <c r="K857" s="14">
        <v>1</v>
      </c>
      <c r="L857" s="14">
        <v>3</v>
      </c>
      <c r="M857" s="15"/>
      <c r="N857" s="7" t="s">
        <v>104</v>
      </c>
      <c r="O857" s="10" t="s">
        <v>109559</v>
      </c>
      <c r="P857" s="7">
        <v>3835465</v>
      </c>
      <c r="Q857" s="7" t="s">
        <v>107963</v>
      </c>
      <c r="R857"/>
    </row>
    <row r="858" spans="1:18" ht="56.25" x14ac:dyDescent="0.2">
      <c r="A858" s="10" t="s">
        <v>55592</v>
      </c>
      <c r="B858" s="10" t="s">
        <v>108910</v>
      </c>
      <c r="C858" s="11">
        <v>1</v>
      </c>
      <c r="D858" s="11">
        <v>1</v>
      </c>
      <c r="E858" s="11">
        <v>7</v>
      </c>
      <c r="F858" s="12">
        <v>1</v>
      </c>
      <c r="G858" s="7" t="s">
        <v>120</v>
      </c>
      <c r="H858" s="12">
        <v>0</v>
      </c>
      <c r="I858" s="13">
        <v>802493630</v>
      </c>
      <c r="J858" s="13">
        <v>802493630</v>
      </c>
      <c r="K858" s="14">
        <v>1</v>
      </c>
      <c r="L858" s="14">
        <v>3</v>
      </c>
      <c r="M858" s="15"/>
      <c r="N858" s="7" t="s">
        <v>104</v>
      </c>
      <c r="O858" s="10" t="s">
        <v>109559</v>
      </c>
      <c r="P858" s="7">
        <v>3835465</v>
      </c>
      <c r="Q858" s="7" t="s">
        <v>107963</v>
      </c>
      <c r="R858"/>
    </row>
    <row r="859" spans="1:18" ht="56.25" x14ac:dyDescent="0.2">
      <c r="A859" s="10" t="s">
        <v>55592</v>
      </c>
      <c r="B859" s="10" t="s">
        <v>108911</v>
      </c>
      <c r="C859" s="11">
        <v>1</v>
      </c>
      <c r="D859" s="11">
        <v>1</v>
      </c>
      <c r="E859" s="11">
        <v>7</v>
      </c>
      <c r="F859" s="12">
        <v>1</v>
      </c>
      <c r="G859" s="7" t="s">
        <v>120</v>
      </c>
      <c r="H859" s="12">
        <v>0</v>
      </c>
      <c r="I859" s="13">
        <v>424997152</v>
      </c>
      <c r="J859" s="13">
        <v>424997152</v>
      </c>
      <c r="K859" s="14">
        <v>1</v>
      </c>
      <c r="L859" s="14">
        <v>3</v>
      </c>
      <c r="M859" s="15"/>
      <c r="N859" s="7" t="s">
        <v>104</v>
      </c>
      <c r="O859" s="10" t="s">
        <v>109559</v>
      </c>
      <c r="P859" s="7">
        <v>3835465</v>
      </c>
      <c r="Q859" s="7" t="s">
        <v>107963</v>
      </c>
      <c r="R859"/>
    </row>
    <row r="860" spans="1:18" ht="56.25" x14ac:dyDescent="0.2">
      <c r="A860" s="10" t="s">
        <v>55592</v>
      </c>
      <c r="B860" s="10" t="s">
        <v>108912</v>
      </c>
      <c r="C860" s="11">
        <v>1</v>
      </c>
      <c r="D860" s="11">
        <v>1</v>
      </c>
      <c r="E860" s="11">
        <v>7</v>
      </c>
      <c r="F860" s="12">
        <v>1</v>
      </c>
      <c r="G860" s="7" t="s">
        <v>120</v>
      </c>
      <c r="H860" s="12">
        <v>0</v>
      </c>
      <c r="I860" s="13">
        <v>219107328</v>
      </c>
      <c r="J860" s="13">
        <v>219107328</v>
      </c>
      <c r="K860" s="14">
        <v>1</v>
      </c>
      <c r="L860" s="14">
        <v>3</v>
      </c>
      <c r="M860" s="15"/>
      <c r="N860" s="7" t="s">
        <v>104</v>
      </c>
      <c r="O860" s="10" t="s">
        <v>109559</v>
      </c>
      <c r="P860" s="7">
        <v>3835465</v>
      </c>
      <c r="Q860" s="7" t="s">
        <v>107963</v>
      </c>
      <c r="R860"/>
    </row>
    <row r="861" spans="1:18" ht="56.25" x14ac:dyDescent="0.2">
      <c r="A861" s="10" t="s">
        <v>55592</v>
      </c>
      <c r="B861" s="10" t="s">
        <v>108913</v>
      </c>
      <c r="C861" s="11">
        <v>1</v>
      </c>
      <c r="D861" s="11">
        <v>1</v>
      </c>
      <c r="E861" s="11">
        <v>7</v>
      </c>
      <c r="F861" s="12">
        <v>1</v>
      </c>
      <c r="G861" s="7" t="s">
        <v>120</v>
      </c>
      <c r="H861" s="12">
        <v>0</v>
      </c>
      <c r="I861" s="13">
        <v>566591680</v>
      </c>
      <c r="J861" s="13">
        <v>566591680</v>
      </c>
      <c r="K861" s="14">
        <v>1</v>
      </c>
      <c r="L861" s="14">
        <v>3</v>
      </c>
      <c r="M861" s="15"/>
      <c r="N861" s="7" t="s">
        <v>104</v>
      </c>
      <c r="O861" s="10" t="s">
        <v>109559</v>
      </c>
      <c r="P861" s="7">
        <v>3835465</v>
      </c>
      <c r="Q861" s="7" t="s">
        <v>107963</v>
      </c>
      <c r="R861"/>
    </row>
    <row r="862" spans="1:18" ht="56.25" x14ac:dyDescent="0.2">
      <c r="A862" s="10" t="s">
        <v>55592</v>
      </c>
      <c r="B862" s="10" t="s">
        <v>108914</v>
      </c>
      <c r="C862" s="11">
        <v>1</v>
      </c>
      <c r="D862" s="11">
        <v>1</v>
      </c>
      <c r="E862" s="11">
        <v>7</v>
      </c>
      <c r="F862" s="12">
        <v>1</v>
      </c>
      <c r="G862" s="7" t="s">
        <v>120</v>
      </c>
      <c r="H862" s="12">
        <v>0</v>
      </c>
      <c r="I862" s="13">
        <v>255161200</v>
      </c>
      <c r="J862" s="13">
        <v>255161200</v>
      </c>
      <c r="K862" s="14">
        <v>1</v>
      </c>
      <c r="L862" s="14">
        <v>3</v>
      </c>
      <c r="M862" s="15"/>
      <c r="N862" s="7" t="s">
        <v>104</v>
      </c>
      <c r="O862" s="10" t="s">
        <v>109559</v>
      </c>
      <c r="P862" s="7">
        <v>3835465</v>
      </c>
      <c r="Q862" s="7" t="s">
        <v>107963</v>
      </c>
      <c r="R862"/>
    </row>
    <row r="863" spans="1:18" ht="56.25" x14ac:dyDescent="0.2">
      <c r="A863" s="10" t="s">
        <v>55592</v>
      </c>
      <c r="B863" s="10" t="s">
        <v>108915</v>
      </c>
      <c r="C863" s="11">
        <v>1</v>
      </c>
      <c r="D863" s="11">
        <v>1</v>
      </c>
      <c r="E863" s="11">
        <v>7</v>
      </c>
      <c r="F863" s="12">
        <v>1</v>
      </c>
      <c r="G863" s="7" t="s">
        <v>120</v>
      </c>
      <c r="H863" s="12">
        <v>0</v>
      </c>
      <c r="I863" s="13">
        <v>186573856</v>
      </c>
      <c r="J863" s="13">
        <v>186573856</v>
      </c>
      <c r="K863" s="14">
        <v>1</v>
      </c>
      <c r="L863" s="14">
        <v>3</v>
      </c>
      <c r="M863" s="15"/>
      <c r="N863" s="7" t="s">
        <v>104</v>
      </c>
      <c r="O863" s="10" t="s">
        <v>109559</v>
      </c>
      <c r="P863" s="7">
        <v>3835465</v>
      </c>
      <c r="Q863" s="7" t="s">
        <v>107963</v>
      </c>
      <c r="R863"/>
    </row>
    <row r="864" spans="1:18" ht="56.25" x14ac:dyDescent="0.2">
      <c r="A864" s="10" t="s">
        <v>55592</v>
      </c>
      <c r="B864" s="10" t="s">
        <v>108916</v>
      </c>
      <c r="C864" s="11">
        <v>1</v>
      </c>
      <c r="D864" s="11">
        <v>1</v>
      </c>
      <c r="E864" s="11">
        <v>7</v>
      </c>
      <c r="F864" s="12">
        <v>1</v>
      </c>
      <c r="G864" s="7" t="s">
        <v>120</v>
      </c>
      <c r="H864" s="12">
        <v>0</v>
      </c>
      <c r="I864" s="13">
        <v>212020544</v>
      </c>
      <c r="J864" s="13">
        <v>212020544</v>
      </c>
      <c r="K864" s="14">
        <v>1</v>
      </c>
      <c r="L864" s="14">
        <v>3</v>
      </c>
      <c r="M864" s="15"/>
      <c r="N864" s="7" t="s">
        <v>104</v>
      </c>
      <c r="O864" s="10" t="s">
        <v>109559</v>
      </c>
      <c r="P864" s="7">
        <v>3835465</v>
      </c>
      <c r="Q864" s="7" t="s">
        <v>107963</v>
      </c>
      <c r="R864"/>
    </row>
    <row r="865" spans="1:18" ht="56.25" x14ac:dyDescent="0.2">
      <c r="A865" s="10" t="s">
        <v>55592</v>
      </c>
      <c r="B865" s="10" t="s">
        <v>108917</v>
      </c>
      <c r="C865" s="11">
        <v>1</v>
      </c>
      <c r="D865" s="11">
        <v>1</v>
      </c>
      <c r="E865" s="11">
        <v>7</v>
      </c>
      <c r="F865" s="12">
        <v>1</v>
      </c>
      <c r="G865" s="7" t="s">
        <v>120</v>
      </c>
      <c r="H865" s="12">
        <v>0</v>
      </c>
      <c r="I865" s="13">
        <v>147318048</v>
      </c>
      <c r="J865" s="13">
        <v>147318048</v>
      </c>
      <c r="K865" s="14">
        <v>1</v>
      </c>
      <c r="L865" s="14">
        <v>3</v>
      </c>
      <c r="M865" s="15"/>
      <c r="N865" s="7" t="s">
        <v>104</v>
      </c>
      <c r="O865" s="10" t="s">
        <v>109559</v>
      </c>
      <c r="P865" s="7">
        <v>3835465</v>
      </c>
      <c r="Q865" s="7" t="s">
        <v>107963</v>
      </c>
      <c r="R865"/>
    </row>
    <row r="866" spans="1:18" ht="56.25" x14ac:dyDescent="0.2">
      <c r="A866" s="10" t="s">
        <v>55592</v>
      </c>
      <c r="B866" s="10" t="s">
        <v>108918</v>
      </c>
      <c r="C866" s="11">
        <v>1</v>
      </c>
      <c r="D866" s="11">
        <v>1</v>
      </c>
      <c r="E866" s="11">
        <v>7</v>
      </c>
      <c r="F866" s="12">
        <v>1</v>
      </c>
      <c r="G866" s="7" t="s">
        <v>120</v>
      </c>
      <c r="H866" s="12">
        <v>0</v>
      </c>
      <c r="I866" s="13">
        <v>177114544</v>
      </c>
      <c r="J866" s="13">
        <v>177114544</v>
      </c>
      <c r="K866" s="14">
        <v>1</v>
      </c>
      <c r="L866" s="14">
        <v>3</v>
      </c>
      <c r="M866" s="15"/>
      <c r="N866" s="7" t="s">
        <v>104</v>
      </c>
      <c r="O866" s="10" t="s">
        <v>109559</v>
      </c>
      <c r="P866" s="7">
        <v>3835465</v>
      </c>
      <c r="Q866" s="7" t="s">
        <v>107963</v>
      </c>
      <c r="R866"/>
    </row>
    <row r="867" spans="1:18" ht="56.25" x14ac:dyDescent="0.2">
      <c r="A867" s="10" t="s">
        <v>55592</v>
      </c>
      <c r="B867" s="10" t="s">
        <v>108919</v>
      </c>
      <c r="C867" s="11">
        <v>1</v>
      </c>
      <c r="D867" s="11">
        <v>1</v>
      </c>
      <c r="E867" s="11">
        <v>7</v>
      </c>
      <c r="F867" s="12">
        <v>1</v>
      </c>
      <c r="G867" s="7" t="s">
        <v>120</v>
      </c>
      <c r="H867" s="12">
        <v>0</v>
      </c>
      <c r="I867" s="13">
        <v>284862496</v>
      </c>
      <c r="J867" s="13">
        <v>284862496</v>
      </c>
      <c r="K867" s="14">
        <v>1</v>
      </c>
      <c r="L867" s="14">
        <v>3</v>
      </c>
      <c r="M867" s="15"/>
      <c r="N867" s="7" t="s">
        <v>104</v>
      </c>
      <c r="O867" s="10" t="s">
        <v>109559</v>
      </c>
      <c r="P867" s="7">
        <v>3835465</v>
      </c>
      <c r="Q867" s="7" t="s">
        <v>107963</v>
      </c>
      <c r="R867"/>
    </row>
    <row r="868" spans="1:18" ht="56.25" x14ac:dyDescent="0.2">
      <c r="A868" s="10" t="s">
        <v>55592</v>
      </c>
      <c r="B868" s="10" t="s">
        <v>108920</v>
      </c>
      <c r="C868" s="11">
        <v>1</v>
      </c>
      <c r="D868" s="11">
        <v>1</v>
      </c>
      <c r="E868" s="11">
        <v>7</v>
      </c>
      <c r="F868" s="12">
        <v>1</v>
      </c>
      <c r="G868" s="7" t="s">
        <v>120</v>
      </c>
      <c r="H868" s="12">
        <v>0</v>
      </c>
      <c r="I868" s="13">
        <v>147061616</v>
      </c>
      <c r="J868" s="13">
        <v>147061616</v>
      </c>
      <c r="K868" s="14">
        <v>1</v>
      </c>
      <c r="L868" s="14">
        <v>3</v>
      </c>
      <c r="M868" s="15"/>
      <c r="N868" s="7" t="s">
        <v>104</v>
      </c>
      <c r="O868" s="10" t="s">
        <v>109559</v>
      </c>
      <c r="P868" s="7">
        <v>3835465</v>
      </c>
      <c r="Q868" s="7" t="s">
        <v>107963</v>
      </c>
      <c r="R868"/>
    </row>
    <row r="869" spans="1:18" ht="56.25" x14ac:dyDescent="0.2">
      <c r="A869" s="10" t="s">
        <v>55592</v>
      </c>
      <c r="B869" s="10" t="s">
        <v>108921</v>
      </c>
      <c r="C869" s="11">
        <v>1</v>
      </c>
      <c r="D869" s="11">
        <v>1</v>
      </c>
      <c r="E869" s="11">
        <v>7</v>
      </c>
      <c r="F869" s="12">
        <v>1</v>
      </c>
      <c r="G869" s="7" t="s">
        <v>120</v>
      </c>
      <c r="H869" s="12">
        <v>0</v>
      </c>
      <c r="I869" s="13">
        <v>414248928</v>
      </c>
      <c r="J869" s="13">
        <v>414248928</v>
      </c>
      <c r="K869" s="14">
        <v>1</v>
      </c>
      <c r="L869" s="14">
        <v>3</v>
      </c>
      <c r="M869" s="15"/>
      <c r="N869" s="7" t="s">
        <v>104</v>
      </c>
      <c r="O869" s="10" t="s">
        <v>109559</v>
      </c>
      <c r="P869" s="7">
        <v>3835465</v>
      </c>
      <c r="Q869" s="7" t="s">
        <v>107963</v>
      </c>
      <c r="R869"/>
    </row>
    <row r="870" spans="1:18" ht="56.25" x14ac:dyDescent="0.2">
      <c r="A870" s="10" t="s">
        <v>55592</v>
      </c>
      <c r="B870" s="10" t="s">
        <v>108922</v>
      </c>
      <c r="C870" s="11">
        <v>1</v>
      </c>
      <c r="D870" s="11">
        <v>1</v>
      </c>
      <c r="E870" s="11">
        <v>7</v>
      </c>
      <c r="F870" s="12">
        <v>1</v>
      </c>
      <c r="G870" s="7" t="s">
        <v>120</v>
      </c>
      <c r="H870" s="12">
        <v>0</v>
      </c>
      <c r="I870" s="13">
        <v>427826560</v>
      </c>
      <c r="J870" s="13">
        <v>427826560</v>
      </c>
      <c r="K870" s="14">
        <v>1</v>
      </c>
      <c r="L870" s="14">
        <v>3</v>
      </c>
      <c r="M870" s="15"/>
      <c r="N870" s="7" t="s">
        <v>104</v>
      </c>
      <c r="O870" s="10" t="s">
        <v>109559</v>
      </c>
      <c r="P870" s="7">
        <v>3835465</v>
      </c>
      <c r="Q870" s="7" t="s">
        <v>107963</v>
      </c>
      <c r="R870"/>
    </row>
    <row r="871" spans="1:18" ht="56.25" x14ac:dyDescent="0.2">
      <c r="A871" s="10" t="s">
        <v>55592</v>
      </c>
      <c r="B871" s="10" t="s">
        <v>108923</v>
      </c>
      <c r="C871" s="11">
        <v>1</v>
      </c>
      <c r="D871" s="11">
        <v>1</v>
      </c>
      <c r="E871" s="11">
        <v>7</v>
      </c>
      <c r="F871" s="12">
        <v>1</v>
      </c>
      <c r="G871" s="7" t="s">
        <v>120</v>
      </c>
      <c r="H871" s="12">
        <v>0</v>
      </c>
      <c r="I871" s="13">
        <v>129983072</v>
      </c>
      <c r="J871" s="13">
        <v>129983072</v>
      </c>
      <c r="K871" s="14">
        <v>1</v>
      </c>
      <c r="L871" s="14">
        <v>3</v>
      </c>
      <c r="M871" s="15"/>
      <c r="N871" s="7" t="s">
        <v>104</v>
      </c>
      <c r="O871" s="10" t="s">
        <v>109559</v>
      </c>
      <c r="P871" s="7">
        <v>3835465</v>
      </c>
      <c r="Q871" s="7" t="s">
        <v>107963</v>
      </c>
      <c r="R871"/>
    </row>
    <row r="872" spans="1:18" ht="56.25" x14ac:dyDescent="0.2">
      <c r="A872" s="10" t="s">
        <v>55592</v>
      </c>
      <c r="B872" s="10" t="s">
        <v>108924</v>
      </c>
      <c r="C872" s="11">
        <v>1</v>
      </c>
      <c r="D872" s="11">
        <v>1</v>
      </c>
      <c r="E872" s="11">
        <v>7</v>
      </c>
      <c r="F872" s="12">
        <v>1</v>
      </c>
      <c r="G872" s="7" t="s">
        <v>120</v>
      </c>
      <c r="H872" s="12">
        <v>0</v>
      </c>
      <c r="I872" s="13">
        <v>114573392</v>
      </c>
      <c r="J872" s="13">
        <v>114573392</v>
      </c>
      <c r="K872" s="14">
        <v>1</v>
      </c>
      <c r="L872" s="14">
        <v>3</v>
      </c>
      <c r="M872" s="15"/>
      <c r="N872" s="7" t="s">
        <v>104</v>
      </c>
      <c r="O872" s="10" t="s">
        <v>109559</v>
      </c>
      <c r="P872" s="7">
        <v>3835465</v>
      </c>
      <c r="Q872" s="7" t="s">
        <v>107963</v>
      </c>
      <c r="R872"/>
    </row>
    <row r="873" spans="1:18" ht="56.25" x14ac:dyDescent="0.2">
      <c r="A873" s="10" t="s">
        <v>55592</v>
      </c>
      <c r="B873" s="10" t="s">
        <v>108925</v>
      </c>
      <c r="C873" s="11">
        <v>1</v>
      </c>
      <c r="D873" s="11">
        <v>1</v>
      </c>
      <c r="E873" s="11">
        <v>7</v>
      </c>
      <c r="F873" s="12">
        <v>1</v>
      </c>
      <c r="G873" s="7" t="s">
        <v>120</v>
      </c>
      <c r="H873" s="12">
        <v>0</v>
      </c>
      <c r="I873" s="13">
        <v>437007840</v>
      </c>
      <c r="J873" s="13">
        <v>437007840</v>
      </c>
      <c r="K873" s="14">
        <v>1</v>
      </c>
      <c r="L873" s="14">
        <v>3</v>
      </c>
      <c r="M873" s="15"/>
      <c r="N873" s="7" t="s">
        <v>104</v>
      </c>
      <c r="O873" s="10" t="s">
        <v>109559</v>
      </c>
      <c r="P873" s="7">
        <v>3835465</v>
      </c>
      <c r="Q873" s="7" t="s">
        <v>107963</v>
      </c>
      <c r="R873"/>
    </row>
    <row r="874" spans="1:18" ht="56.25" x14ac:dyDescent="0.2">
      <c r="A874" s="10" t="s">
        <v>55592</v>
      </c>
      <c r="B874" s="10" t="s">
        <v>108926</v>
      </c>
      <c r="C874" s="11">
        <v>1</v>
      </c>
      <c r="D874" s="11">
        <v>1</v>
      </c>
      <c r="E874" s="11">
        <v>7</v>
      </c>
      <c r="F874" s="12">
        <v>1</v>
      </c>
      <c r="G874" s="7" t="s">
        <v>120</v>
      </c>
      <c r="H874" s="12">
        <v>0</v>
      </c>
      <c r="I874" s="13">
        <v>63207592</v>
      </c>
      <c r="J874" s="13">
        <v>63207592</v>
      </c>
      <c r="K874" s="14">
        <v>1</v>
      </c>
      <c r="L874" s="14">
        <v>3</v>
      </c>
      <c r="M874" s="15"/>
      <c r="N874" s="7" t="s">
        <v>104</v>
      </c>
      <c r="O874" s="10" t="s">
        <v>109559</v>
      </c>
      <c r="P874" s="7">
        <v>3835465</v>
      </c>
      <c r="Q874" s="7" t="s">
        <v>107963</v>
      </c>
      <c r="R874"/>
    </row>
    <row r="875" spans="1:18" ht="45" x14ac:dyDescent="0.2">
      <c r="A875" s="10" t="s">
        <v>55592</v>
      </c>
      <c r="B875" s="10" t="s">
        <v>108927</v>
      </c>
      <c r="C875" s="11">
        <v>1</v>
      </c>
      <c r="D875" s="11">
        <v>1</v>
      </c>
      <c r="E875" s="11">
        <v>7</v>
      </c>
      <c r="F875" s="12">
        <v>1</v>
      </c>
      <c r="G875" s="7" t="s">
        <v>120</v>
      </c>
      <c r="H875" s="12">
        <v>0</v>
      </c>
      <c r="I875" s="13">
        <v>130642704</v>
      </c>
      <c r="J875" s="13">
        <v>130642704</v>
      </c>
      <c r="K875" s="14">
        <v>1</v>
      </c>
      <c r="L875" s="14">
        <v>3</v>
      </c>
      <c r="M875" s="15"/>
      <c r="N875" s="7" t="s">
        <v>104</v>
      </c>
      <c r="O875" s="10" t="s">
        <v>109559</v>
      </c>
      <c r="P875" s="7">
        <v>3835465</v>
      </c>
      <c r="Q875" s="7" t="s">
        <v>107963</v>
      </c>
      <c r="R875"/>
    </row>
    <row r="876" spans="1:18" ht="56.25" x14ac:dyDescent="0.2">
      <c r="A876" s="10" t="s">
        <v>55592</v>
      </c>
      <c r="B876" s="10" t="s">
        <v>108928</v>
      </c>
      <c r="C876" s="11">
        <v>1</v>
      </c>
      <c r="D876" s="11">
        <v>1</v>
      </c>
      <c r="E876" s="11">
        <v>7</v>
      </c>
      <c r="F876" s="12">
        <v>1</v>
      </c>
      <c r="G876" s="7" t="s">
        <v>120</v>
      </c>
      <c r="H876" s="12">
        <v>0</v>
      </c>
      <c r="I876" s="13">
        <v>98958848</v>
      </c>
      <c r="J876" s="13">
        <v>98958848</v>
      </c>
      <c r="K876" s="14">
        <v>1</v>
      </c>
      <c r="L876" s="14">
        <v>3</v>
      </c>
      <c r="M876" s="15"/>
      <c r="N876" s="7" t="s">
        <v>104</v>
      </c>
      <c r="O876" s="10" t="s">
        <v>109559</v>
      </c>
      <c r="P876" s="7">
        <v>3835465</v>
      </c>
      <c r="Q876" s="7" t="s">
        <v>107963</v>
      </c>
      <c r="R876"/>
    </row>
    <row r="877" spans="1:18" ht="56.25" x14ac:dyDescent="0.2">
      <c r="A877" s="10" t="s">
        <v>55592</v>
      </c>
      <c r="B877" s="10" t="s">
        <v>108929</v>
      </c>
      <c r="C877" s="11">
        <v>1</v>
      </c>
      <c r="D877" s="11">
        <v>1</v>
      </c>
      <c r="E877" s="11">
        <v>7</v>
      </c>
      <c r="F877" s="12">
        <v>1</v>
      </c>
      <c r="G877" s="7" t="s">
        <v>120</v>
      </c>
      <c r="H877" s="12">
        <v>0</v>
      </c>
      <c r="I877" s="13">
        <v>120803912</v>
      </c>
      <c r="J877" s="13">
        <v>120803912</v>
      </c>
      <c r="K877" s="14">
        <v>1</v>
      </c>
      <c r="L877" s="14">
        <v>3</v>
      </c>
      <c r="M877" s="15"/>
      <c r="N877" s="7" t="s">
        <v>104</v>
      </c>
      <c r="O877" s="10" t="s">
        <v>109559</v>
      </c>
      <c r="P877" s="7">
        <v>3835465</v>
      </c>
      <c r="Q877" s="7" t="s">
        <v>107963</v>
      </c>
      <c r="R877"/>
    </row>
    <row r="878" spans="1:18" ht="56.25" x14ac:dyDescent="0.2">
      <c r="A878" s="10" t="s">
        <v>55592</v>
      </c>
      <c r="B878" s="10" t="s">
        <v>108930</v>
      </c>
      <c r="C878" s="11">
        <v>1</v>
      </c>
      <c r="D878" s="11">
        <v>1</v>
      </c>
      <c r="E878" s="11">
        <v>7</v>
      </c>
      <c r="F878" s="12">
        <v>1</v>
      </c>
      <c r="G878" s="7" t="s">
        <v>120</v>
      </c>
      <c r="H878" s="12">
        <v>0</v>
      </c>
      <c r="I878" s="13">
        <v>445384512</v>
      </c>
      <c r="J878" s="13">
        <v>445384512</v>
      </c>
      <c r="K878" s="14">
        <v>1</v>
      </c>
      <c r="L878" s="14">
        <v>3</v>
      </c>
      <c r="M878" s="15"/>
      <c r="N878" s="7" t="s">
        <v>104</v>
      </c>
      <c r="O878" s="10" t="s">
        <v>109559</v>
      </c>
      <c r="P878" s="7">
        <v>3835465</v>
      </c>
      <c r="Q878" s="7" t="s">
        <v>107963</v>
      </c>
      <c r="R878"/>
    </row>
    <row r="879" spans="1:18" ht="56.25" x14ac:dyDescent="0.2">
      <c r="A879" s="10" t="s">
        <v>55592</v>
      </c>
      <c r="B879" s="10" t="s">
        <v>108931</v>
      </c>
      <c r="C879" s="11">
        <v>1</v>
      </c>
      <c r="D879" s="11">
        <v>1</v>
      </c>
      <c r="E879" s="11">
        <v>7</v>
      </c>
      <c r="F879" s="12">
        <v>1</v>
      </c>
      <c r="G879" s="7" t="s">
        <v>120</v>
      </c>
      <c r="H879" s="12">
        <v>0</v>
      </c>
      <c r="I879" s="13">
        <v>251089056</v>
      </c>
      <c r="J879" s="13">
        <v>251089056</v>
      </c>
      <c r="K879" s="14">
        <v>1</v>
      </c>
      <c r="L879" s="14">
        <v>3</v>
      </c>
      <c r="M879" s="15"/>
      <c r="N879" s="7" t="s">
        <v>104</v>
      </c>
      <c r="O879" s="10" t="s">
        <v>109559</v>
      </c>
      <c r="P879" s="7">
        <v>3835465</v>
      </c>
      <c r="Q879" s="7" t="s">
        <v>107963</v>
      </c>
      <c r="R879"/>
    </row>
    <row r="880" spans="1:18" ht="56.25" x14ac:dyDescent="0.2">
      <c r="A880" s="10" t="s">
        <v>55592</v>
      </c>
      <c r="B880" s="10" t="s">
        <v>108932</v>
      </c>
      <c r="C880" s="11">
        <v>1</v>
      </c>
      <c r="D880" s="11">
        <v>1</v>
      </c>
      <c r="E880" s="11">
        <v>7</v>
      </c>
      <c r="F880" s="12">
        <v>1</v>
      </c>
      <c r="G880" s="7" t="s">
        <v>120</v>
      </c>
      <c r="H880" s="12">
        <v>0</v>
      </c>
      <c r="I880" s="13">
        <v>42324208</v>
      </c>
      <c r="J880" s="13">
        <v>42324208</v>
      </c>
      <c r="K880" s="14">
        <v>1</v>
      </c>
      <c r="L880" s="14">
        <v>3</v>
      </c>
      <c r="M880" s="15"/>
      <c r="N880" s="7" t="s">
        <v>104</v>
      </c>
      <c r="O880" s="10" t="s">
        <v>109559</v>
      </c>
      <c r="P880" s="7">
        <v>3835465</v>
      </c>
      <c r="Q880" s="7" t="s">
        <v>107963</v>
      </c>
      <c r="R880"/>
    </row>
    <row r="881" spans="1:18" ht="56.25" x14ac:dyDescent="0.2">
      <c r="A881" s="10" t="s">
        <v>55592</v>
      </c>
      <c r="B881" s="10" t="s">
        <v>108933</v>
      </c>
      <c r="C881" s="11">
        <v>1</v>
      </c>
      <c r="D881" s="11">
        <v>1</v>
      </c>
      <c r="E881" s="11">
        <v>7</v>
      </c>
      <c r="F881" s="12">
        <v>1</v>
      </c>
      <c r="G881" s="7" t="s">
        <v>120</v>
      </c>
      <c r="H881" s="12">
        <v>0</v>
      </c>
      <c r="I881" s="13">
        <v>146218208</v>
      </c>
      <c r="J881" s="13">
        <v>146218208</v>
      </c>
      <c r="K881" s="14">
        <v>1</v>
      </c>
      <c r="L881" s="14">
        <v>3</v>
      </c>
      <c r="M881" s="15"/>
      <c r="N881" s="7" t="s">
        <v>104</v>
      </c>
      <c r="O881" s="10" t="s">
        <v>109559</v>
      </c>
      <c r="P881" s="7">
        <v>3835465</v>
      </c>
      <c r="Q881" s="7" t="s">
        <v>107963</v>
      </c>
      <c r="R881"/>
    </row>
    <row r="882" spans="1:18" ht="56.25" x14ac:dyDescent="0.2">
      <c r="A882" s="10" t="s">
        <v>55592</v>
      </c>
      <c r="B882" s="10" t="s">
        <v>108934</v>
      </c>
      <c r="C882" s="11">
        <v>1</v>
      </c>
      <c r="D882" s="11">
        <v>1</v>
      </c>
      <c r="E882" s="11">
        <v>7</v>
      </c>
      <c r="F882" s="12">
        <v>1</v>
      </c>
      <c r="G882" s="7" t="s">
        <v>120</v>
      </c>
      <c r="H882" s="12">
        <v>0</v>
      </c>
      <c r="I882" s="13">
        <v>78729296</v>
      </c>
      <c r="J882" s="13">
        <v>78729296</v>
      </c>
      <c r="K882" s="14">
        <v>1</v>
      </c>
      <c r="L882" s="14">
        <v>3</v>
      </c>
      <c r="M882" s="15"/>
      <c r="N882" s="7" t="s">
        <v>104</v>
      </c>
      <c r="O882" s="10" t="s">
        <v>109559</v>
      </c>
      <c r="P882" s="7">
        <v>3835465</v>
      </c>
      <c r="Q882" s="7" t="s">
        <v>107963</v>
      </c>
      <c r="R882"/>
    </row>
    <row r="883" spans="1:18" ht="56.25" x14ac:dyDescent="0.2">
      <c r="A883" s="10" t="s">
        <v>55592</v>
      </c>
      <c r="B883" s="10" t="s">
        <v>108935</v>
      </c>
      <c r="C883" s="11">
        <v>1</v>
      </c>
      <c r="D883" s="11">
        <v>1</v>
      </c>
      <c r="E883" s="11">
        <v>7</v>
      </c>
      <c r="F883" s="12">
        <v>1</v>
      </c>
      <c r="G883" s="7" t="s">
        <v>120</v>
      </c>
      <c r="H883" s="12">
        <v>0</v>
      </c>
      <c r="I883" s="13">
        <v>174553792</v>
      </c>
      <c r="J883" s="13">
        <v>174553792</v>
      </c>
      <c r="K883" s="14">
        <v>1</v>
      </c>
      <c r="L883" s="14">
        <v>3</v>
      </c>
      <c r="M883" s="15"/>
      <c r="N883" s="7" t="s">
        <v>104</v>
      </c>
      <c r="O883" s="10" t="s">
        <v>109559</v>
      </c>
      <c r="P883" s="7">
        <v>3835465</v>
      </c>
      <c r="Q883" s="7" t="s">
        <v>107963</v>
      </c>
      <c r="R883"/>
    </row>
    <row r="884" spans="1:18" ht="45" x14ac:dyDescent="0.2">
      <c r="A884" s="10" t="s">
        <v>55592</v>
      </c>
      <c r="B884" s="10" t="s">
        <v>108936</v>
      </c>
      <c r="C884" s="11">
        <v>1</v>
      </c>
      <c r="D884" s="11">
        <v>1</v>
      </c>
      <c r="E884" s="11">
        <v>7</v>
      </c>
      <c r="F884" s="12">
        <v>1</v>
      </c>
      <c r="G884" s="7" t="s">
        <v>120</v>
      </c>
      <c r="H884" s="12">
        <v>0</v>
      </c>
      <c r="I884" s="13">
        <v>62210608</v>
      </c>
      <c r="J884" s="13">
        <v>62210608</v>
      </c>
      <c r="K884" s="14">
        <v>1</v>
      </c>
      <c r="L884" s="14">
        <v>3</v>
      </c>
      <c r="M884" s="15"/>
      <c r="N884" s="7" t="s">
        <v>104</v>
      </c>
      <c r="O884" s="10" t="s">
        <v>109559</v>
      </c>
      <c r="P884" s="7">
        <v>3835465</v>
      </c>
      <c r="Q884" s="7" t="s">
        <v>107963</v>
      </c>
      <c r="R884"/>
    </row>
    <row r="885" spans="1:18" ht="56.25" x14ac:dyDescent="0.2">
      <c r="A885" s="10" t="s">
        <v>55592</v>
      </c>
      <c r="B885" s="10" t="s">
        <v>108937</v>
      </c>
      <c r="C885" s="11">
        <v>1</v>
      </c>
      <c r="D885" s="11">
        <v>1</v>
      </c>
      <c r="E885" s="11">
        <v>7</v>
      </c>
      <c r="F885" s="12">
        <v>1</v>
      </c>
      <c r="G885" s="7" t="s">
        <v>120</v>
      </c>
      <c r="H885" s="12">
        <v>0</v>
      </c>
      <c r="I885" s="13">
        <v>610519100</v>
      </c>
      <c r="J885" s="13">
        <v>610519100</v>
      </c>
      <c r="K885" s="14">
        <v>1</v>
      </c>
      <c r="L885" s="14">
        <v>3</v>
      </c>
      <c r="M885" s="15"/>
      <c r="N885" s="7" t="s">
        <v>104</v>
      </c>
      <c r="O885" s="10" t="s">
        <v>109559</v>
      </c>
      <c r="P885" s="7">
        <v>3835465</v>
      </c>
      <c r="Q885" s="7" t="s">
        <v>107963</v>
      </c>
      <c r="R885"/>
    </row>
    <row r="886" spans="1:18" ht="56.25" x14ac:dyDescent="0.2">
      <c r="A886" s="10" t="s">
        <v>55592</v>
      </c>
      <c r="B886" s="10" t="s">
        <v>108938</v>
      </c>
      <c r="C886" s="11">
        <v>1</v>
      </c>
      <c r="D886" s="11">
        <v>1</v>
      </c>
      <c r="E886" s="11">
        <v>7</v>
      </c>
      <c r="F886" s="12">
        <v>1</v>
      </c>
      <c r="G886" s="7" t="s">
        <v>120</v>
      </c>
      <c r="H886" s="12">
        <v>0</v>
      </c>
      <c r="I886" s="13">
        <v>231555696</v>
      </c>
      <c r="J886" s="13">
        <v>231555696</v>
      </c>
      <c r="K886" s="14">
        <v>1</v>
      </c>
      <c r="L886" s="14">
        <v>3</v>
      </c>
      <c r="M886" s="15"/>
      <c r="N886" s="7" t="s">
        <v>104</v>
      </c>
      <c r="O886" s="10" t="s">
        <v>109559</v>
      </c>
      <c r="P886" s="7">
        <v>3835465</v>
      </c>
      <c r="Q886" s="7" t="s">
        <v>107963</v>
      </c>
      <c r="R886"/>
    </row>
    <row r="887" spans="1:18" ht="56.25" x14ac:dyDescent="0.2">
      <c r="A887" s="10" t="s">
        <v>55592</v>
      </c>
      <c r="B887" s="10" t="s">
        <v>108939</v>
      </c>
      <c r="C887" s="11">
        <v>1</v>
      </c>
      <c r="D887" s="11">
        <v>1</v>
      </c>
      <c r="E887" s="11">
        <v>7</v>
      </c>
      <c r="F887" s="12">
        <v>1</v>
      </c>
      <c r="G887" s="7" t="s">
        <v>120</v>
      </c>
      <c r="H887" s="12">
        <v>0</v>
      </c>
      <c r="I887" s="13">
        <v>256851104</v>
      </c>
      <c r="J887" s="13">
        <v>256851104</v>
      </c>
      <c r="K887" s="14">
        <v>1</v>
      </c>
      <c r="L887" s="14">
        <v>3</v>
      </c>
      <c r="M887" s="15"/>
      <c r="N887" s="7" t="s">
        <v>104</v>
      </c>
      <c r="O887" s="10" t="s">
        <v>109559</v>
      </c>
      <c r="P887" s="7">
        <v>3835465</v>
      </c>
      <c r="Q887" s="7" t="s">
        <v>107963</v>
      </c>
      <c r="R887"/>
    </row>
    <row r="888" spans="1:18" ht="56.25" x14ac:dyDescent="0.2">
      <c r="A888" s="10" t="s">
        <v>55592</v>
      </c>
      <c r="B888" s="10" t="s">
        <v>108940</v>
      </c>
      <c r="C888" s="11">
        <v>1</v>
      </c>
      <c r="D888" s="11">
        <v>1</v>
      </c>
      <c r="E888" s="11">
        <v>7</v>
      </c>
      <c r="F888" s="12">
        <v>1</v>
      </c>
      <c r="G888" s="7" t="s">
        <v>120</v>
      </c>
      <c r="H888" s="12">
        <v>0</v>
      </c>
      <c r="I888" s="13">
        <v>456982816</v>
      </c>
      <c r="J888" s="13">
        <v>456982816</v>
      </c>
      <c r="K888" s="14">
        <v>1</v>
      </c>
      <c r="L888" s="14">
        <v>3</v>
      </c>
      <c r="M888" s="15"/>
      <c r="N888" s="7" t="s">
        <v>104</v>
      </c>
      <c r="O888" s="10" t="s">
        <v>109559</v>
      </c>
      <c r="P888" s="7">
        <v>3835465</v>
      </c>
      <c r="Q888" s="7" t="s">
        <v>107963</v>
      </c>
      <c r="R888"/>
    </row>
    <row r="889" spans="1:18" ht="56.25" x14ac:dyDescent="0.2">
      <c r="A889" s="10" t="s">
        <v>55592</v>
      </c>
      <c r="B889" s="10" t="s">
        <v>108941</v>
      </c>
      <c r="C889" s="11">
        <v>1</v>
      </c>
      <c r="D889" s="11">
        <v>1</v>
      </c>
      <c r="E889" s="11">
        <v>7</v>
      </c>
      <c r="F889" s="12">
        <v>1</v>
      </c>
      <c r="G889" s="7" t="s">
        <v>120</v>
      </c>
      <c r="H889" s="12">
        <v>0</v>
      </c>
      <c r="I889" s="13">
        <v>25498600</v>
      </c>
      <c r="J889" s="13">
        <v>25498600</v>
      </c>
      <c r="K889" s="14">
        <v>1</v>
      </c>
      <c r="L889" s="14">
        <v>3</v>
      </c>
      <c r="M889" s="15"/>
      <c r="N889" s="7" t="s">
        <v>104</v>
      </c>
      <c r="O889" s="10" t="s">
        <v>109559</v>
      </c>
      <c r="P889" s="7">
        <v>3835465</v>
      </c>
      <c r="Q889" s="7" t="s">
        <v>107963</v>
      </c>
      <c r="R889"/>
    </row>
    <row r="890" spans="1:18" ht="56.25" x14ac:dyDescent="0.2">
      <c r="A890" s="10" t="s">
        <v>55592</v>
      </c>
      <c r="B890" s="10" t="s">
        <v>108942</v>
      </c>
      <c r="C890" s="11">
        <v>1</v>
      </c>
      <c r="D890" s="11">
        <v>1</v>
      </c>
      <c r="E890" s="11">
        <v>7</v>
      </c>
      <c r="F890" s="12">
        <v>1</v>
      </c>
      <c r="G890" s="7" t="s">
        <v>120</v>
      </c>
      <c r="H890" s="12">
        <v>0</v>
      </c>
      <c r="I890" s="13">
        <v>54631700</v>
      </c>
      <c r="J890" s="13">
        <v>54631700</v>
      </c>
      <c r="K890" s="14">
        <v>1</v>
      </c>
      <c r="L890" s="14">
        <v>3</v>
      </c>
      <c r="M890" s="15"/>
      <c r="N890" s="7" t="s">
        <v>104</v>
      </c>
      <c r="O890" s="10" t="s">
        <v>109559</v>
      </c>
      <c r="P890" s="7">
        <v>3835465</v>
      </c>
      <c r="Q890" s="7" t="s">
        <v>107963</v>
      </c>
      <c r="R890"/>
    </row>
    <row r="891" spans="1:18" ht="56.25" x14ac:dyDescent="0.2">
      <c r="A891" s="10" t="s">
        <v>55592</v>
      </c>
      <c r="B891" s="10" t="s">
        <v>108943</v>
      </c>
      <c r="C891" s="11">
        <v>1</v>
      </c>
      <c r="D891" s="11">
        <v>1</v>
      </c>
      <c r="E891" s="11">
        <v>7</v>
      </c>
      <c r="F891" s="12">
        <v>1</v>
      </c>
      <c r="G891" s="7" t="s">
        <v>120</v>
      </c>
      <c r="H891" s="12">
        <v>0</v>
      </c>
      <c r="I891" s="13">
        <v>29567500</v>
      </c>
      <c r="J891" s="13">
        <v>29567500</v>
      </c>
      <c r="K891" s="14">
        <v>1</v>
      </c>
      <c r="L891" s="14">
        <v>3</v>
      </c>
      <c r="M891" s="15"/>
      <c r="N891" s="7" t="s">
        <v>104</v>
      </c>
      <c r="O891" s="10" t="s">
        <v>109559</v>
      </c>
      <c r="P891" s="7">
        <v>3835465</v>
      </c>
      <c r="Q891" s="7" t="s">
        <v>107963</v>
      </c>
      <c r="R891"/>
    </row>
    <row r="892" spans="1:18" ht="56.25" x14ac:dyDescent="0.2">
      <c r="A892" s="10" t="s">
        <v>55592</v>
      </c>
      <c r="B892" s="10" t="s">
        <v>108944</v>
      </c>
      <c r="C892" s="11">
        <v>1</v>
      </c>
      <c r="D892" s="11">
        <v>1</v>
      </c>
      <c r="E892" s="11">
        <v>7</v>
      </c>
      <c r="F892" s="12">
        <v>1</v>
      </c>
      <c r="G892" s="7" t="s">
        <v>120</v>
      </c>
      <c r="H892" s="12">
        <v>0</v>
      </c>
      <c r="I892" s="13">
        <v>30942275</v>
      </c>
      <c r="J892" s="13">
        <v>30942275</v>
      </c>
      <c r="K892" s="14">
        <v>1</v>
      </c>
      <c r="L892" s="14">
        <v>3</v>
      </c>
      <c r="M892" s="15"/>
      <c r="N892" s="7" t="s">
        <v>104</v>
      </c>
      <c r="O892" s="10" t="s">
        <v>109559</v>
      </c>
      <c r="P892" s="7">
        <v>3835465</v>
      </c>
      <c r="Q892" s="7" t="s">
        <v>107963</v>
      </c>
      <c r="R892"/>
    </row>
    <row r="893" spans="1:18" ht="56.25" x14ac:dyDescent="0.2">
      <c r="A893" s="10" t="s">
        <v>55592</v>
      </c>
      <c r="B893" s="10" t="s">
        <v>109411</v>
      </c>
      <c r="C893" s="11">
        <v>1</v>
      </c>
      <c r="D893" s="11">
        <v>1</v>
      </c>
      <c r="E893" s="11">
        <v>7</v>
      </c>
      <c r="F893" s="12">
        <v>1</v>
      </c>
      <c r="G893" s="7" t="s">
        <v>120</v>
      </c>
      <c r="H893" s="12">
        <v>0</v>
      </c>
      <c r="I893" s="13">
        <v>19560200</v>
      </c>
      <c r="J893" s="13">
        <v>19560200</v>
      </c>
      <c r="K893" s="14">
        <v>1</v>
      </c>
      <c r="L893" s="14">
        <v>3</v>
      </c>
      <c r="M893" s="15"/>
      <c r="N893" s="7" t="s">
        <v>104</v>
      </c>
      <c r="O893" s="10" t="s">
        <v>109559</v>
      </c>
      <c r="P893" s="7">
        <v>3835465</v>
      </c>
      <c r="Q893" s="7" t="s">
        <v>107963</v>
      </c>
      <c r="R893"/>
    </row>
    <row r="894" spans="1:18" ht="56.25" x14ac:dyDescent="0.2">
      <c r="A894" s="10" t="s">
        <v>55592</v>
      </c>
      <c r="B894" s="10" t="s">
        <v>108945</v>
      </c>
      <c r="C894" s="11">
        <v>1</v>
      </c>
      <c r="D894" s="11">
        <v>1</v>
      </c>
      <c r="E894" s="11">
        <v>7</v>
      </c>
      <c r="F894" s="12">
        <v>1</v>
      </c>
      <c r="G894" s="7" t="s">
        <v>120</v>
      </c>
      <c r="H894" s="12">
        <v>0</v>
      </c>
      <c r="I894" s="13">
        <v>39018400</v>
      </c>
      <c r="J894" s="13">
        <v>39018400</v>
      </c>
      <c r="K894" s="14">
        <v>1</v>
      </c>
      <c r="L894" s="14">
        <v>3</v>
      </c>
      <c r="M894" s="15"/>
      <c r="N894" s="7" t="s">
        <v>104</v>
      </c>
      <c r="O894" s="10" t="s">
        <v>109559</v>
      </c>
      <c r="P894" s="7">
        <v>3835465</v>
      </c>
      <c r="Q894" s="7" t="s">
        <v>107963</v>
      </c>
      <c r="R894"/>
    </row>
    <row r="895" spans="1:18" ht="56.25" x14ac:dyDescent="0.2">
      <c r="A895" s="10" t="s">
        <v>55592</v>
      </c>
      <c r="B895" s="10" t="s">
        <v>108946</v>
      </c>
      <c r="C895" s="11">
        <v>1</v>
      </c>
      <c r="D895" s="11">
        <v>1</v>
      </c>
      <c r="E895" s="11">
        <v>7</v>
      </c>
      <c r="F895" s="12">
        <v>1</v>
      </c>
      <c r="G895" s="7" t="s">
        <v>120</v>
      </c>
      <c r="H895" s="12">
        <v>0</v>
      </c>
      <c r="I895" s="13">
        <v>176493500</v>
      </c>
      <c r="J895" s="13">
        <v>176493500</v>
      </c>
      <c r="K895" s="14">
        <v>1</v>
      </c>
      <c r="L895" s="14">
        <v>3</v>
      </c>
      <c r="M895" s="15"/>
      <c r="N895" s="7" t="s">
        <v>104</v>
      </c>
      <c r="O895" s="10" t="s">
        <v>109559</v>
      </c>
      <c r="P895" s="7">
        <v>3835465</v>
      </c>
      <c r="Q895" s="7" t="s">
        <v>107963</v>
      </c>
      <c r="R895"/>
    </row>
    <row r="896" spans="1:18" ht="56.25" x14ac:dyDescent="0.2">
      <c r="A896" s="10" t="s">
        <v>55592</v>
      </c>
      <c r="B896" s="10" t="s">
        <v>108947</v>
      </c>
      <c r="C896" s="11">
        <v>1</v>
      </c>
      <c r="D896" s="11">
        <v>1</v>
      </c>
      <c r="E896" s="11">
        <v>7</v>
      </c>
      <c r="F896" s="12">
        <v>1</v>
      </c>
      <c r="G896" s="7" t="s">
        <v>120</v>
      </c>
      <c r="H896" s="12">
        <v>0</v>
      </c>
      <c r="I896" s="13">
        <v>54157900</v>
      </c>
      <c r="J896" s="13">
        <v>54157900</v>
      </c>
      <c r="K896" s="14">
        <v>1</v>
      </c>
      <c r="L896" s="14">
        <v>3</v>
      </c>
      <c r="M896" s="15"/>
      <c r="N896" s="7" t="s">
        <v>104</v>
      </c>
      <c r="O896" s="10" t="s">
        <v>109559</v>
      </c>
      <c r="P896" s="7">
        <v>3835465</v>
      </c>
      <c r="Q896" s="7" t="s">
        <v>107963</v>
      </c>
      <c r="R896"/>
    </row>
    <row r="897" spans="1:18" ht="56.25" x14ac:dyDescent="0.2">
      <c r="A897" s="10" t="s">
        <v>55592</v>
      </c>
      <c r="B897" s="10" t="s">
        <v>108948</v>
      </c>
      <c r="C897" s="11">
        <v>1</v>
      </c>
      <c r="D897" s="11">
        <v>1</v>
      </c>
      <c r="E897" s="11">
        <v>7</v>
      </c>
      <c r="F897" s="12">
        <v>1</v>
      </c>
      <c r="G897" s="7" t="s">
        <v>120</v>
      </c>
      <c r="H897" s="12">
        <v>0</v>
      </c>
      <c r="I897" s="13">
        <v>100792000</v>
      </c>
      <c r="J897" s="13">
        <v>100792000</v>
      </c>
      <c r="K897" s="14">
        <v>1</v>
      </c>
      <c r="L897" s="14">
        <v>3</v>
      </c>
      <c r="M897" s="15"/>
      <c r="N897" s="7" t="s">
        <v>104</v>
      </c>
      <c r="O897" s="10" t="s">
        <v>109559</v>
      </c>
      <c r="P897" s="7">
        <v>3835465</v>
      </c>
      <c r="Q897" s="7" t="s">
        <v>107963</v>
      </c>
      <c r="R897"/>
    </row>
    <row r="898" spans="1:18" ht="56.25" x14ac:dyDescent="0.2">
      <c r="A898" s="10" t="s">
        <v>55592</v>
      </c>
      <c r="B898" s="10" t="s">
        <v>108949</v>
      </c>
      <c r="C898" s="11">
        <v>1</v>
      </c>
      <c r="D898" s="11">
        <v>1</v>
      </c>
      <c r="E898" s="11">
        <v>7</v>
      </c>
      <c r="F898" s="12">
        <v>1</v>
      </c>
      <c r="G898" s="7" t="s">
        <v>120</v>
      </c>
      <c r="H898" s="12">
        <v>0</v>
      </c>
      <c r="I898" s="13">
        <v>46190600</v>
      </c>
      <c r="J898" s="13">
        <v>46190600</v>
      </c>
      <c r="K898" s="14">
        <v>1</v>
      </c>
      <c r="L898" s="14">
        <v>3</v>
      </c>
      <c r="M898" s="15"/>
      <c r="N898" s="7" t="s">
        <v>104</v>
      </c>
      <c r="O898" s="10" t="s">
        <v>109559</v>
      </c>
      <c r="P898" s="7">
        <v>3835465</v>
      </c>
      <c r="Q898" s="7" t="s">
        <v>107963</v>
      </c>
      <c r="R898"/>
    </row>
    <row r="899" spans="1:18" ht="56.25" x14ac:dyDescent="0.2">
      <c r="A899" s="10" t="s">
        <v>55592</v>
      </c>
      <c r="B899" s="10" t="s">
        <v>108950</v>
      </c>
      <c r="C899" s="11">
        <v>1</v>
      </c>
      <c r="D899" s="11">
        <v>1</v>
      </c>
      <c r="E899" s="11">
        <v>7</v>
      </c>
      <c r="F899" s="12">
        <v>1</v>
      </c>
      <c r="G899" s="7" t="s">
        <v>120</v>
      </c>
      <c r="H899" s="12">
        <v>0</v>
      </c>
      <c r="I899" s="13">
        <v>59397300</v>
      </c>
      <c r="J899" s="13">
        <v>59397300</v>
      </c>
      <c r="K899" s="14">
        <v>1</v>
      </c>
      <c r="L899" s="14">
        <v>3</v>
      </c>
      <c r="M899" s="15"/>
      <c r="N899" s="7" t="s">
        <v>104</v>
      </c>
      <c r="O899" s="10" t="s">
        <v>109559</v>
      </c>
      <c r="P899" s="7">
        <v>3835465</v>
      </c>
      <c r="Q899" s="7" t="s">
        <v>107963</v>
      </c>
      <c r="R899"/>
    </row>
    <row r="900" spans="1:18" ht="56.25" x14ac:dyDescent="0.2">
      <c r="A900" s="10" t="s">
        <v>55592</v>
      </c>
      <c r="B900" s="10" t="s">
        <v>108951</v>
      </c>
      <c r="C900" s="11">
        <v>1</v>
      </c>
      <c r="D900" s="11">
        <v>1</v>
      </c>
      <c r="E900" s="11">
        <v>7</v>
      </c>
      <c r="F900" s="12">
        <v>1</v>
      </c>
      <c r="G900" s="7" t="s">
        <v>120</v>
      </c>
      <c r="H900" s="12">
        <v>0</v>
      </c>
      <c r="I900" s="13">
        <v>256362000</v>
      </c>
      <c r="J900" s="13">
        <v>256362000</v>
      </c>
      <c r="K900" s="14">
        <v>1</v>
      </c>
      <c r="L900" s="14">
        <v>3</v>
      </c>
      <c r="M900" s="15"/>
      <c r="N900" s="7" t="s">
        <v>104</v>
      </c>
      <c r="O900" s="10" t="s">
        <v>109559</v>
      </c>
      <c r="P900" s="7">
        <v>3835465</v>
      </c>
      <c r="Q900" s="7" t="s">
        <v>107963</v>
      </c>
      <c r="R900"/>
    </row>
    <row r="901" spans="1:18" ht="45" x14ac:dyDescent="0.2">
      <c r="A901" s="10" t="s">
        <v>105694</v>
      </c>
      <c r="B901" s="10" t="s">
        <v>108952</v>
      </c>
      <c r="C901" s="11">
        <v>1</v>
      </c>
      <c r="D901" s="11">
        <v>1</v>
      </c>
      <c r="E901" s="11">
        <v>7</v>
      </c>
      <c r="F901" s="12">
        <v>1</v>
      </c>
      <c r="G901" s="7" t="s">
        <v>120</v>
      </c>
      <c r="H901" s="12">
        <v>0</v>
      </c>
      <c r="I901" s="13">
        <v>118817520</v>
      </c>
      <c r="J901" s="13">
        <v>118817520</v>
      </c>
      <c r="K901" s="14">
        <v>1</v>
      </c>
      <c r="L901" s="14">
        <v>3</v>
      </c>
      <c r="M901" s="15"/>
      <c r="N901" s="7" t="s">
        <v>104</v>
      </c>
      <c r="O901" s="10" t="s">
        <v>109559</v>
      </c>
      <c r="P901" s="7">
        <v>3835465</v>
      </c>
      <c r="Q901" s="7" t="s">
        <v>107963</v>
      </c>
      <c r="R901"/>
    </row>
    <row r="902" spans="1:18" ht="45" x14ac:dyDescent="0.2">
      <c r="A902" s="10" t="s">
        <v>105694</v>
      </c>
      <c r="B902" s="10" t="s">
        <v>107827</v>
      </c>
      <c r="C902" s="11">
        <v>1</v>
      </c>
      <c r="D902" s="11">
        <v>1</v>
      </c>
      <c r="E902" s="11">
        <v>7</v>
      </c>
      <c r="F902" s="12">
        <v>1</v>
      </c>
      <c r="G902" s="7" t="s">
        <v>120</v>
      </c>
      <c r="H902" s="12">
        <v>0</v>
      </c>
      <c r="I902" s="13">
        <v>119381264</v>
      </c>
      <c r="J902" s="13">
        <v>119381264</v>
      </c>
      <c r="K902" s="14">
        <v>1</v>
      </c>
      <c r="L902" s="14">
        <v>3</v>
      </c>
      <c r="M902" s="15"/>
      <c r="N902" s="7" t="s">
        <v>104</v>
      </c>
      <c r="O902" s="10" t="s">
        <v>109559</v>
      </c>
      <c r="P902" s="7">
        <v>3835465</v>
      </c>
      <c r="Q902" s="7" t="s">
        <v>107963</v>
      </c>
      <c r="R902"/>
    </row>
    <row r="903" spans="1:18" ht="45" x14ac:dyDescent="0.2">
      <c r="A903" s="10" t="s">
        <v>105694</v>
      </c>
      <c r="B903" s="10" t="s">
        <v>108953</v>
      </c>
      <c r="C903" s="11">
        <v>1</v>
      </c>
      <c r="D903" s="11">
        <v>1</v>
      </c>
      <c r="E903" s="11">
        <v>7</v>
      </c>
      <c r="F903" s="12">
        <v>1</v>
      </c>
      <c r="G903" s="7" t="s">
        <v>120</v>
      </c>
      <c r="H903" s="12">
        <v>0</v>
      </c>
      <c r="I903" s="13">
        <v>68050000</v>
      </c>
      <c r="J903" s="13">
        <v>68050000</v>
      </c>
      <c r="K903" s="14">
        <v>1</v>
      </c>
      <c r="L903" s="14">
        <v>3</v>
      </c>
      <c r="M903" s="15"/>
      <c r="N903" s="7" t="s">
        <v>104</v>
      </c>
      <c r="O903" s="10" t="s">
        <v>109559</v>
      </c>
      <c r="P903" s="7">
        <v>3835465</v>
      </c>
      <c r="Q903" s="7" t="s">
        <v>107963</v>
      </c>
      <c r="R903"/>
    </row>
    <row r="904" spans="1:18" ht="45" x14ac:dyDescent="0.2">
      <c r="A904" s="10" t="s">
        <v>105694</v>
      </c>
      <c r="B904" s="10" t="s">
        <v>107826</v>
      </c>
      <c r="C904" s="11">
        <v>1</v>
      </c>
      <c r="D904" s="11">
        <v>1</v>
      </c>
      <c r="E904" s="11">
        <v>7</v>
      </c>
      <c r="F904" s="12">
        <v>1</v>
      </c>
      <c r="G904" s="7" t="s">
        <v>120</v>
      </c>
      <c r="H904" s="12">
        <v>0</v>
      </c>
      <c r="I904" s="13">
        <v>133200048</v>
      </c>
      <c r="J904" s="13">
        <v>133200048</v>
      </c>
      <c r="K904" s="14">
        <v>1</v>
      </c>
      <c r="L904" s="14">
        <v>3</v>
      </c>
      <c r="M904" s="15"/>
      <c r="N904" s="7" t="s">
        <v>104</v>
      </c>
      <c r="O904" s="10" t="s">
        <v>109559</v>
      </c>
      <c r="P904" s="7">
        <v>3835465</v>
      </c>
      <c r="Q904" s="7" t="s">
        <v>107963</v>
      </c>
      <c r="R904"/>
    </row>
    <row r="905" spans="1:18" ht="45" x14ac:dyDescent="0.2">
      <c r="A905" s="10" t="s">
        <v>105694</v>
      </c>
      <c r="B905" s="10" t="s">
        <v>108954</v>
      </c>
      <c r="C905" s="11">
        <v>1</v>
      </c>
      <c r="D905" s="11">
        <v>1</v>
      </c>
      <c r="E905" s="11">
        <v>7</v>
      </c>
      <c r="F905" s="12">
        <v>1</v>
      </c>
      <c r="G905" s="7" t="s">
        <v>120</v>
      </c>
      <c r="H905" s="12">
        <v>0</v>
      </c>
      <c r="I905" s="13">
        <v>98225616</v>
      </c>
      <c r="J905" s="13">
        <v>98225616</v>
      </c>
      <c r="K905" s="14">
        <v>1</v>
      </c>
      <c r="L905" s="14">
        <v>3</v>
      </c>
      <c r="M905" s="15"/>
      <c r="N905" s="7" t="s">
        <v>104</v>
      </c>
      <c r="O905" s="10" t="s">
        <v>109559</v>
      </c>
      <c r="P905" s="7">
        <v>3835465</v>
      </c>
      <c r="Q905" s="7" t="s">
        <v>107963</v>
      </c>
      <c r="R905"/>
    </row>
    <row r="906" spans="1:18" ht="56.25" x14ac:dyDescent="0.2">
      <c r="A906" s="10" t="s">
        <v>109457</v>
      </c>
      <c r="B906" s="10" t="s">
        <v>108955</v>
      </c>
      <c r="C906" s="11">
        <v>1</v>
      </c>
      <c r="D906" s="11">
        <v>1</v>
      </c>
      <c r="E906" s="11">
        <v>6</v>
      </c>
      <c r="F906" s="12">
        <v>1</v>
      </c>
      <c r="G906" s="7" t="s">
        <v>120</v>
      </c>
      <c r="H906" s="12">
        <v>0</v>
      </c>
      <c r="I906" s="13">
        <v>1099581129</v>
      </c>
      <c r="J906" s="13">
        <v>1099581129</v>
      </c>
      <c r="K906" s="14">
        <v>1</v>
      </c>
      <c r="L906" s="14">
        <v>3</v>
      </c>
      <c r="M906" s="15"/>
      <c r="N906" s="7" t="s">
        <v>104</v>
      </c>
      <c r="O906" s="10" t="s">
        <v>109559</v>
      </c>
      <c r="P906" s="7">
        <v>3835465</v>
      </c>
      <c r="Q906" s="7" t="s">
        <v>107963</v>
      </c>
      <c r="R906"/>
    </row>
    <row r="907" spans="1:18" ht="45" x14ac:dyDescent="0.2">
      <c r="A907" s="10" t="s">
        <v>103955</v>
      </c>
      <c r="B907" s="10" t="s">
        <v>108956</v>
      </c>
      <c r="C907" s="11">
        <v>1</v>
      </c>
      <c r="D907" s="11">
        <v>1</v>
      </c>
      <c r="E907" s="11">
        <v>8</v>
      </c>
      <c r="F907" s="12">
        <v>1</v>
      </c>
      <c r="G907" s="7" t="s">
        <v>120</v>
      </c>
      <c r="H907" s="12">
        <v>0</v>
      </c>
      <c r="I907" s="13">
        <v>2509158203</v>
      </c>
      <c r="J907" s="13">
        <v>2509158203</v>
      </c>
      <c r="K907" s="14">
        <v>1</v>
      </c>
      <c r="L907" s="14">
        <v>3</v>
      </c>
      <c r="M907" s="15"/>
      <c r="N907" s="7" t="s">
        <v>104</v>
      </c>
      <c r="O907" s="10" t="s">
        <v>109559</v>
      </c>
      <c r="P907" s="7">
        <v>3835465</v>
      </c>
      <c r="Q907" s="7" t="s">
        <v>107963</v>
      </c>
      <c r="R907"/>
    </row>
    <row r="908" spans="1:18" ht="22.5" x14ac:dyDescent="0.2">
      <c r="A908" s="10" t="s">
        <v>103091</v>
      </c>
      <c r="B908" s="10" t="s">
        <v>108957</v>
      </c>
      <c r="C908" s="11">
        <v>7</v>
      </c>
      <c r="D908" s="11">
        <v>7</v>
      </c>
      <c r="E908" s="11">
        <v>5</v>
      </c>
      <c r="F908" s="12">
        <v>1</v>
      </c>
      <c r="G908" s="7" t="s">
        <v>79</v>
      </c>
      <c r="H908" s="12">
        <v>0</v>
      </c>
      <c r="I908" s="13">
        <v>50000000</v>
      </c>
      <c r="J908" s="13">
        <v>50000000</v>
      </c>
      <c r="K908" s="14">
        <v>0</v>
      </c>
      <c r="L908" s="14">
        <v>0</v>
      </c>
      <c r="M908" s="15"/>
      <c r="N908" s="7" t="s">
        <v>104</v>
      </c>
      <c r="O908" s="10" t="s">
        <v>109560</v>
      </c>
      <c r="P908" s="7" t="s">
        <v>107964</v>
      </c>
      <c r="Q908" s="7" t="s">
        <v>107965</v>
      </c>
      <c r="R908"/>
    </row>
    <row r="909" spans="1:18" ht="22.5" x14ac:dyDescent="0.2">
      <c r="A909" s="10" t="s">
        <v>103091</v>
      </c>
      <c r="B909" s="10" t="s">
        <v>108958</v>
      </c>
      <c r="C909" s="11">
        <v>7</v>
      </c>
      <c r="D909" s="11">
        <v>7</v>
      </c>
      <c r="E909" s="11">
        <v>5</v>
      </c>
      <c r="F909" s="12">
        <v>1</v>
      </c>
      <c r="G909" s="7" t="s">
        <v>79</v>
      </c>
      <c r="H909" s="12">
        <v>0</v>
      </c>
      <c r="I909" s="13">
        <v>200000000</v>
      </c>
      <c r="J909" s="13">
        <v>200000000</v>
      </c>
      <c r="K909" s="14">
        <v>0</v>
      </c>
      <c r="L909" s="14">
        <v>0</v>
      </c>
      <c r="M909" s="15"/>
      <c r="N909" s="7" t="s">
        <v>104</v>
      </c>
      <c r="O909" s="10" t="s">
        <v>109560</v>
      </c>
      <c r="P909" s="7" t="s">
        <v>107964</v>
      </c>
      <c r="Q909" s="7" t="s">
        <v>107965</v>
      </c>
      <c r="R909"/>
    </row>
    <row r="910" spans="1:18" ht="22.5" x14ac:dyDescent="0.2">
      <c r="A910" s="10" t="s">
        <v>103079</v>
      </c>
      <c r="B910" s="10" t="s">
        <v>108959</v>
      </c>
      <c r="C910" s="11">
        <v>6</v>
      </c>
      <c r="D910" s="11">
        <v>6</v>
      </c>
      <c r="E910" s="11">
        <v>6</v>
      </c>
      <c r="F910" s="12">
        <v>1</v>
      </c>
      <c r="G910" s="7" t="s">
        <v>79</v>
      </c>
      <c r="H910" s="12">
        <v>0</v>
      </c>
      <c r="I910" s="13">
        <v>12024805447</v>
      </c>
      <c r="J910" s="13">
        <v>12024805447</v>
      </c>
      <c r="K910" s="14">
        <v>0</v>
      </c>
      <c r="L910" s="14">
        <v>0</v>
      </c>
      <c r="M910" s="15"/>
      <c r="N910" s="7" t="s">
        <v>104</v>
      </c>
      <c r="O910" s="10" t="s">
        <v>109560</v>
      </c>
      <c r="P910" s="7" t="s">
        <v>107964</v>
      </c>
      <c r="Q910" s="7" t="s">
        <v>107965</v>
      </c>
      <c r="R910"/>
    </row>
    <row r="911" spans="1:18" ht="45" x14ac:dyDescent="0.2">
      <c r="A911" s="10" t="s">
        <v>103079</v>
      </c>
      <c r="B911" s="10" t="s">
        <v>108960</v>
      </c>
      <c r="C911" s="11">
        <v>7</v>
      </c>
      <c r="D911" s="11">
        <v>7</v>
      </c>
      <c r="E911" s="11">
        <v>6</v>
      </c>
      <c r="F911" s="12">
        <v>1</v>
      </c>
      <c r="G911" s="7" t="s">
        <v>79</v>
      </c>
      <c r="H911" s="12">
        <v>0</v>
      </c>
      <c r="I911" s="13">
        <v>1108201390</v>
      </c>
      <c r="J911" s="13">
        <v>1108201390</v>
      </c>
      <c r="K911" s="14">
        <v>0</v>
      </c>
      <c r="L911" s="14">
        <v>0</v>
      </c>
      <c r="M911" s="15"/>
      <c r="N911" s="7" t="s">
        <v>104</v>
      </c>
      <c r="O911" s="10" t="s">
        <v>109560</v>
      </c>
      <c r="P911" s="7" t="s">
        <v>107964</v>
      </c>
      <c r="Q911" s="7" t="s">
        <v>107965</v>
      </c>
      <c r="R911"/>
    </row>
    <row r="912" spans="1:18" ht="45" x14ac:dyDescent="0.2">
      <c r="A912" s="10" t="s">
        <v>103079</v>
      </c>
      <c r="B912" s="10" t="s">
        <v>108961</v>
      </c>
      <c r="C912" s="11">
        <v>1</v>
      </c>
      <c r="D912" s="11">
        <v>1</v>
      </c>
      <c r="E912" s="11">
        <v>13</v>
      </c>
      <c r="F912" s="12">
        <v>1</v>
      </c>
      <c r="G912" s="7" t="s">
        <v>79</v>
      </c>
      <c r="H912" s="12">
        <v>0</v>
      </c>
      <c r="I912" s="13">
        <v>50000000</v>
      </c>
      <c r="J912" s="13">
        <v>25000000</v>
      </c>
      <c r="K912" s="14">
        <v>1</v>
      </c>
      <c r="L912" s="14">
        <v>3</v>
      </c>
      <c r="M912" s="15"/>
      <c r="N912" s="7" t="s">
        <v>104</v>
      </c>
      <c r="O912" s="10" t="s">
        <v>109560</v>
      </c>
      <c r="P912" s="7" t="s">
        <v>107964</v>
      </c>
      <c r="Q912" s="7" t="s">
        <v>107965</v>
      </c>
      <c r="R912"/>
    </row>
    <row r="913" spans="1:18" ht="45" x14ac:dyDescent="0.2">
      <c r="A913" s="10" t="s">
        <v>103079</v>
      </c>
      <c r="B913" s="10" t="s">
        <v>108962</v>
      </c>
      <c r="C913" s="11">
        <v>1</v>
      </c>
      <c r="D913" s="11">
        <v>1</v>
      </c>
      <c r="E913" s="11">
        <v>13</v>
      </c>
      <c r="F913" s="12">
        <v>1</v>
      </c>
      <c r="G913" s="7" t="s">
        <v>79</v>
      </c>
      <c r="H913" s="12">
        <v>0</v>
      </c>
      <c r="I913" s="13">
        <v>50000000</v>
      </c>
      <c r="J913" s="13">
        <v>25000000</v>
      </c>
      <c r="K913" s="14">
        <v>1</v>
      </c>
      <c r="L913" s="14">
        <v>3</v>
      </c>
      <c r="M913" s="15"/>
      <c r="N913" s="7" t="s">
        <v>104</v>
      </c>
      <c r="O913" s="10" t="s">
        <v>109560</v>
      </c>
      <c r="P913" s="7" t="s">
        <v>107964</v>
      </c>
      <c r="Q913" s="7" t="s">
        <v>107965</v>
      </c>
      <c r="R913"/>
    </row>
    <row r="914" spans="1:18" ht="45" x14ac:dyDescent="0.2">
      <c r="A914" s="10" t="s">
        <v>103079</v>
      </c>
      <c r="B914" s="10" t="s">
        <v>108963</v>
      </c>
      <c r="C914" s="11">
        <v>1</v>
      </c>
      <c r="D914" s="11">
        <v>1</v>
      </c>
      <c r="E914" s="11">
        <v>13</v>
      </c>
      <c r="F914" s="12">
        <v>1</v>
      </c>
      <c r="G914" s="7" t="s">
        <v>79</v>
      </c>
      <c r="H914" s="12">
        <v>0</v>
      </c>
      <c r="I914" s="13">
        <v>50000000</v>
      </c>
      <c r="J914" s="13">
        <v>25000000</v>
      </c>
      <c r="K914" s="14">
        <v>1</v>
      </c>
      <c r="L914" s="14">
        <v>3</v>
      </c>
      <c r="M914" s="15"/>
      <c r="N914" s="7" t="s">
        <v>104</v>
      </c>
      <c r="O914" s="10" t="s">
        <v>109560</v>
      </c>
      <c r="P914" s="7" t="s">
        <v>107964</v>
      </c>
      <c r="Q914" s="7" t="s">
        <v>107965</v>
      </c>
      <c r="R914"/>
    </row>
    <row r="915" spans="1:18" ht="45" x14ac:dyDescent="0.2">
      <c r="A915" s="10" t="s">
        <v>103079</v>
      </c>
      <c r="B915" s="10" t="s">
        <v>108964</v>
      </c>
      <c r="C915" s="11">
        <v>1</v>
      </c>
      <c r="D915" s="11">
        <v>1</v>
      </c>
      <c r="E915" s="11">
        <v>13</v>
      </c>
      <c r="F915" s="12">
        <v>1</v>
      </c>
      <c r="G915" s="7" t="s">
        <v>79</v>
      </c>
      <c r="H915" s="12">
        <v>0</v>
      </c>
      <c r="I915" s="13">
        <v>50000000</v>
      </c>
      <c r="J915" s="13">
        <v>25000000</v>
      </c>
      <c r="K915" s="14">
        <v>1</v>
      </c>
      <c r="L915" s="14">
        <v>3</v>
      </c>
      <c r="M915" s="15"/>
      <c r="N915" s="7" t="s">
        <v>104</v>
      </c>
      <c r="O915" s="10" t="s">
        <v>109560</v>
      </c>
      <c r="P915" s="7" t="s">
        <v>107964</v>
      </c>
      <c r="Q915" s="7" t="s">
        <v>107965</v>
      </c>
      <c r="R915"/>
    </row>
    <row r="916" spans="1:18" ht="45" x14ac:dyDescent="0.2">
      <c r="A916" s="10" t="s">
        <v>103079</v>
      </c>
      <c r="B916" s="10" t="s">
        <v>108965</v>
      </c>
      <c r="C916" s="11">
        <v>1</v>
      </c>
      <c r="D916" s="11">
        <v>1</v>
      </c>
      <c r="E916" s="11">
        <v>13</v>
      </c>
      <c r="F916" s="12">
        <v>1</v>
      </c>
      <c r="G916" s="7" t="s">
        <v>79</v>
      </c>
      <c r="H916" s="12">
        <v>0</v>
      </c>
      <c r="I916" s="13">
        <v>35000000</v>
      </c>
      <c r="J916" s="13">
        <v>17500000</v>
      </c>
      <c r="K916" s="14">
        <v>1</v>
      </c>
      <c r="L916" s="14">
        <v>3</v>
      </c>
      <c r="M916" s="15"/>
      <c r="N916" s="7" t="s">
        <v>104</v>
      </c>
      <c r="O916" s="10" t="s">
        <v>109560</v>
      </c>
      <c r="P916" s="7" t="s">
        <v>107964</v>
      </c>
      <c r="Q916" s="7" t="s">
        <v>107965</v>
      </c>
      <c r="R916"/>
    </row>
    <row r="917" spans="1:18" ht="45" x14ac:dyDescent="0.2">
      <c r="A917" s="10" t="s">
        <v>103079</v>
      </c>
      <c r="B917" s="10" t="s">
        <v>108966</v>
      </c>
      <c r="C917" s="11">
        <v>1</v>
      </c>
      <c r="D917" s="11">
        <v>1</v>
      </c>
      <c r="E917" s="11">
        <v>13</v>
      </c>
      <c r="F917" s="12">
        <v>1</v>
      </c>
      <c r="G917" s="7" t="s">
        <v>79</v>
      </c>
      <c r="H917" s="12">
        <v>0</v>
      </c>
      <c r="I917" s="13">
        <v>35866271</v>
      </c>
      <c r="J917" s="13">
        <v>17933136</v>
      </c>
      <c r="K917" s="14">
        <v>1</v>
      </c>
      <c r="L917" s="14">
        <v>3</v>
      </c>
      <c r="M917" s="15"/>
      <c r="N917" s="7" t="s">
        <v>104</v>
      </c>
      <c r="O917" s="10" t="s">
        <v>109560</v>
      </c>
      <c r="P917" s="7" t="s">
        <v>107964</v>
      </c>
      <c r="Q917" s="7" t="s">
        <v>107965</v>
      </c>
      <c r="R917"/>
    </row>
    <row r="918" spans="1:18" ht="45" x14ac:dyDescent="0.2">
      <c r="A918" s="10" t="s">
        <v>103079</v>
      </c>
      <c r="B918" s="10" t="s">
        <v>108967</v>
      </c>
      <c r="C918" s="11">
        <v>1</v>
      </c>
      <c r="D918" s="11">
        <v>1</v>
      </c>
      <c r="E918" s="11">
        <v>13</v>
      </c>
      <c r="F918" s="12">
        <v>1</v>
      </c>
      <c r="G918" s="7" t="s">
        <v>79</v>
      </c>
      <c r="H918" s="12">
        <v>0</v>
      </c>
      <c r="I918" s="13">
        <v>57000000</v>
      </c>
      <c r="J918" s="13">
        <v>28500000</v>
      </c>
      <c r="K918" s="14">
        <v>1</v>
      </c>
      <c r="L918" s="14">
        <v>3</v>
      </c>
      <c r="M918" s="15"/>
      <c r="N918" s="7" t="s">
        <v>104</v>
      </c>
      <c r="O918" s="10" t="s">
        <v>109560</v>
      </c>
      <c r="P918" s="7" t="s">
        <v>107964</v>
      </c>
      <c r="Q918" s="7" t="s">
        <v>107965</v>
      </c>
      <c r="R918"/>
    </row>
    <row r="919" spans="1:18" ht="45" x14ac:dyDescent="0.2">
      <c r="A919" s="10" t="s">
        <v>103079</v>
      </c>
      <c r="B919" s="10" t="s">
        <v>108968</v>
      </c>
      <c r="C919" s="11">
        <v>1</v>
      </c>
      <c r="D919" s="11">
        <v>1</v>
      </c>
      <c r="E919" s="11">
        <v>13</v>
      </c>
      <c r="F919" s="12">
        <v>1</v>
      </c>
      <c r="G919" s="7" t="s">
        <v>79</v>
      </c>
      <c r="H919" s="12">
        <v>0</v>
      </c>
      <c r="I919" s="13">
        <v>30000000</v>
      </c>
      <c r="J919" s="13">
        <v>15000000</v>
      </c>
      <c r="K919" s="14">
        <v>1</v>
      </c>
      <c r="L919" s="14">
        <v>3</v>
      </c>
      <c r="M919" s="15"/>
      <c r="N919" s="7" t="s">
        <v>104</v>
      </c>
      <c r="O919" s="10" t="s">
        <v>109560</v>
      </c>
      <c r="P919" s="7" t="s">
        <v>107964</v>
      </c>
      <c r="Q919" s="7" t="s">
        <v>107965</v>
      </c>
      <c r="R919"/>
    </row>
    <row r="920" spans="1:18" ht="45" x14ac:dyDescent="0.2">
      <c r="A920" s="10" t="s">
        <v>103079</v>
      </c>
      <c r="B920" s="10" t="s">
        <v>108969</v>
      </c>
      <c r="C920" s="11">
        <v>1</v>
      </c>
      <c r="D920" s="11">
        <v>1</v>
      </c>
      <c r="E920" s="11">
        <v>13</v>
      </c>
      <c r="F920" s="12">
        <v>1</v>
      </c>
      <c r="G920" s="7" t="s">
        <v>79</v>
      </c>
      <c r="H920" s="12">
        <v>0</v>
      </c>
      <c r="I920" s="13">
        <v>50000000</v>
      </c>
      <c r="J920" s="13">
        <v>25000000</v>
      </c>
      <c r="K920" s="14">
        <v>1</v>
      </c>
      <c r="L920" s="14">
        <v>3</v>
      </c>
      <c r="M920" s="15"/>
      <c r="N920" s="7" t="s">
        <v>104</v>
      </c>
      <c r="O920" s="10" t="s">
        <v>109560</v>
      </c>
      <c r="P920" s="7" t="s">
        <v>107964</v>
      </c>
      <c r="Q920" s="7" t="s">
        <v>107965</v>
      </c>
      <c r="R920"/>
    </row>
    <row r="921" spans="1:18" ht="45" x14ac:dyDescent="0.2">
      <c r="A921" s="10" t="s">
        <v>103079</v>
      </c>
      <c r="B921" s="10" t="s">
        <v>108970</v>
      </c>
      <c r="C921" s="11">
        <v>1</v>
      </c>
      <c r="D921" s="11">
        <v>1</v>
      </c>
      <c r="E921" s="11">
        <v>13</v>
      </c>
      <c r="F921" s="12">
        <v>1</v>
      </c>
      <c r="G921" s="7" t="s">
        <v>79</v>
      </c>
      <c r="H921" s="12">
        <v>0</v>
      </c>
      <c r="I921" s="13">
        <v>50000000</v>
      </c>
      <c r="J921" s="13">
        <v>25000000</v>
      </c>
      <c r="K921" s="14">
        <v>1</v>
      </c>
      <c r="L921" s="14">
        <v>3</v>
      </c>
      <c r="M921" s="15"/>
      <c r="N921" s="7" t="s">
        <v>104</v>
      </c>
      <c r="O921" s="10" t="s">
        <v>109560</v>
      </c>
      <c r="P921" s="7" t="s">
        <v>107964</v>
      </c>
      <c r="Q921" s="7" t="s">
        <v>107965</v>
      </c>
      <c r="R921"/>
    </row>
    <row r="922" spans="1:18" ht="45" x14ac:dyDescent="0.2">
      <c r="A922" s="10" t="s">
        <v>103079</v>
      </c>
      <c r="B922" s="10" t="s">
        <v>108971</v>
      </c>
      <c r="C922" s="11">
        <v>1</v>
      </c>
      <c r="D922" s="11">
        <v>1</v>
      </c>
      <c r="E922" s="11">
        <v>13</v>
      </c>
      <c r="F922" s="12">
        <v>1</v>
      </c>
      <c r="G922" s="7" t="s">
        <v>79</v>
      </c>
      <c r="H922" s="12">
        <v>0</v>
      </c>
      <c r="I922" s="13">
        <v>50000000</v>
      </c>
      <c r="J922" s="13">
        <v>25000000</v>
      </c>
      <c r="K922" s="14">
        <v>1</v>
      </c>
      <c r="L922" s="14">
        <v>3</v>
      </c>
      <c r="M922" s="15"/>
      <c r="N922" s="7" t="s">
        <v>104</v>
      </c>
      <c r="O922" s="10" t="s">
        <v>109560</v>
      </c>
      <c r="P922" s="7" t="s">
        <v>107964</v>
      </c>
      <c r="Q922" s="7" t="s">
        <v>107965</v>
      </c>
      <c r="R922"/>
    </row>
    <row r="923" spans="1:18" ht="45" x14ac:dyDescent="0.2">
      <c r="A923" s="10" t="s">
        <v>103079</v>
      </c>
      <c r="B923" s="10" t="s">
        <v>108972</v>
      </c>
      <c r="C923" s="11">
        <v>1</v>
      </c>
      <c r="D923" s="11">
        <v>1</v>
      </c>
      <c r="E923" s="11">
        <v>13</v>
      </c>
      <c r="F923" s="12">
        <v>1</v>
      </c>
      <c r="G923" s="7" t="s">
        <v>79</v>
      </c>
      <c r="H923" s="12">
        <v>0</v>
      </c>
      <c r="I923" s="13">
        <v>50000000</v>
      </c>
      <c r="J923" s="13">
        <v>25000000</v>
      </c>
      <c r="K923" s="14">
        <v>1</v>
      </c>
      <c r="L923" s="14">
        <v>3</v>
      </c>
      <c r="M923" s="15"/>
      <c r="N923" s="7" t="s">
        <v>104</v>
      </c>
      <c r="O923" s="10" t="s">
        <v>109560</v>
      </c>
      <c r="P923" s="7" t="s">
        <v>107964</v>
      </c>
      <c r="Q923" s="7" t="s">
        <v>107965</v>
      </c>
      <c r="R923"/>
    </row>
    <row r="924" spans="1:18" ht="45" x14ac:dyDescent="0.2">
      <c r="A924" s="10" t="s">
        <v>103079</v>
      </c>
      <c r="B924" s="10" t="s">
        <v>108973</v>
      </c>
      <c r="C924" s="11">
        <v>1</v>
      </c>
      <c r="D924" s="11">
        <v>1</v>
      </c>
      <c r="E924" s="11">
        <v>13</v>
      </c>
      <c r="F924" s="12">
        <v>1</v>
      </c>
      <c r="G924" s="7" t="s">
        <v>79</v>
      </c>
      <c r="H924" s="12">
        <v>0</v>
      </c>
      <c r="I924" s="13">
        <v>48000000</v>
      </c>
      <c r="J924" s="13">
        <v>24000000</v>
      </c>
      <c r="K924" s="14">
        <v>1</v>
      </c>
      <c r="L924" s="14">
        <v>3</v>
      </c>
      <c r="M924" s="15"/>
      <c r="N924" s="7" t="s">
        <v>104</v>
      </c>
      <c r="O924" s="10" t="s">
        <v>109560</v>
      </c>
      <c r="P924" s="7" t="s">
        <v>107964</v>
      </c>
      <c r="Q924" s="7" t="s">
        <v>107965</v>
      </c>
      <c r="R924"/>
    </row>
    <row r="925" spans="1:18" ht="45" x14ac:dyDescent="0.2">
      <c r="A925" s="10" t="s">
        <v>103079</v>
      </c>
      <c r="B925" s="10" t="s">
        <v>108974</v>
      </c>
      <c r="C925" s="11">
        <v>1</v>
      </c>
      <c r="D925" s="11">
        <v>1</v>
      </c>
      <c r="E925" s="11">
        <v>11</v>
      </c>
      <c r="F925" s="12">
        <v>1</v>
      </c>
      <c r="G925" s="7" t="s">
        <v>79</v>
      </c>
      <c r="H925" s="12">
        <v>0</v>
      </c>
      <c r="I925" s="13">
        <v>20000000</v>
      </c>
      <c r="J925" s="13">
        <v>10000000</v>
      </c>
      <c r="K925" s="14">
        <v>1</v>
      </c>
      <c r="L925" s="14">
        <v>3</v>
      </c>
      <c r="M925" s="15"/>
      <c r="N925" s="7" t="s">
        <v>104</v>
      </c>
      <c r="O925" s="10" t="s">
        <v>109560</v>
      </c>
      <c r="P925" s="7" t="s">
        <v>107964</v>
      </c>
      <c r="Q925" s="7" t="s">
        <v>107965</v>
      </c>
      <c r="R925"/>
    </row>
    <row r="926" spans="1:18" ht="45" x14ac:dyDescent="0.2">
      <c r="A926" s="10" t="s">
        <v>103079</v>
      </c>
      <c r="B926" s="10" t="s">
        <v>108975</v>
      </c>
      <c r="C926" s="11">
        <v>1</v>
      </c>
      <c r="D926" s="11">
        <v>1</v>
      </c>
      <c r="E926" s="11">
        <v>13</v>
      </c>
      <c r="F926" s="12">
        <v>1</v>
      </c>
      <c r="G926" s="7" t="s">
        <v>79</v>
      </c>
      <c r="H926" s="12">
        <v>0</v>
      </c>
      <c r="I926" s="13">
        <v>50000000</v>
      </c>
      <c r="J926" s="13">
        <v>25000000</v>
      </c>
      <c r="K926" s="14">
        <v>1</v>
      </c>
      <c r="L926" s="14">
        <v>3</v>
      </c>
      <c r="M926" s="15"/>
      <c r="N926" s="7" t="s">
        <v>104</v>
      </c>
      <c r="O926" s="10" t="s">
        <v>109560</v>
      </c>
      <c r="P926" s="7" t="s">
        <v>107964</v>
      </c>
      <c r="Q926" s="7" t="s">
        <v>107965</v>
      </c>
      <c r="R926"/>
    </row>
    <row r="927" spans="1:18" ht="45" x14ac:dyDescent="0.2">
      <c r="A927" s="10" t="s">
        <v>103079</v>
      </c>
      <c r="B927" s="10" t="s">
        <v>108976</v>
      </c>
      <c r="C927" s="11">
        <v>1</v>
      </c>
      <c r="D927" s="11">
        <v>1</v>
      </c>
      <c r="E927" s="11">
        <v>13</v>
      </c>
      <c r="F927" s="12">
        <v>1</v>
      </c>
      <c r="G927" s="7" t="s">
        <v>79</v>
      </c>
      <c r="H927" s="12">
        <v>0</v>
      </c>
      <c r="I927" s="13">
        <v>20000000</v>
      </c>
      <c r="J927" s="13">
        <v>10000000</v>
      </c>
      <c r="K927" s="14">
        <v>1</v>
      </c>
      <c r="L927" s="14">
        <v>3</v>
      </c>
      <c r="M927" s="15"/>
      <c r="N927" s="7" t="s">
        <v>104</v>
      </c>
      <c r="O927" s="10" t="s">
        <v>109560</v>
      </c>
      <c r="P927" s="7" t="s">
        <v>107964</v>
      </c>
      <c r="Q927" s="7" t="s">
        <v>107965</v>
      </c>
      <c r="R927"/>
    </row>
    <row r="928" spans="1:18" ht="45" x14ac:dyDescent="0.2">
      <c r="A928" s="10" t="s">
        <v>103079</v>
      </c>
      <c r="B928" s="10" t="s">
        <v>108977</v>
      </c>
      <c r="C928" s="11">
        <v>1</v>
      </c>
      <c r="D928" s="11">
        <v>1</v>
      </c>
      <c r="E928" s="11">
        <v>13</v>
      </c>
      <c r="F928" s="12">
        <v>1</v>
      </c>
      <c r="G928" s="7" t="s">
        <v>79</v>
      </c>
      <c r="H928" s="12">
        <v>0</v>
      </c>
      <c r="I928" s="13">
        <v>30000000</v>
      </c>
      <c r="J928" s="13">
        <v>15000000</v>
      </c>
      <c r="K928" s="14">
        <v>1</v>
      </c>
      <c r="L928" s="14">
        <v>3</v>
      </c>
      <c r="M928" s="15"/>
      <c r="N928" s="7" t="s">
        <v>104</v>
      </c>
      <c r="O928" s="10" t="s">
        <v>109560</v>
      </c>
      <c r="P928" s="7" t="s">
        <v>107964</v>
      </c>
      <c r="Q928" s="7" t="s">
        <v>107965</v>
      </c>
      <c r="R928"/>
    </row>
    <row r="929" spans="1:18" ht="45" x14ac:dyDescent="0.2">
      <c r="A929" s="10" t="s">
        <v>103079</v>
      </c>
      <c r="B929" s="10" t="s">
        <v>108978</v>
      </c>
      <c r="C929" s="11">
        <v>1</v>
      </c>
      <c r="D929" s="11">
        <v>1</v>
      </c>
      <c r="E929" s="11">
        <v>13</v>
      </c>
      <c r="F929" s="12">
        <v>1</v>
      </c>
      <c r="G929" s="7" t="s">
        <v>79</v>
      </c>
      <c r="H929" s="12">
        <v>0</v>
      </c>
      <c r="I929" s="13">
        <v>70000000</v>
      </c>
      <c r="J929" s="13">
        <v>35000000</v>
      </c>
      <c r="K929" s="14">
        <v>1</v>
      </c>
      <c r="L929" s="14">
        <v>3</v>
      </c>
      <c r="M929" s="15"/>
      <c r="N929" s="7" t="s">
        <v>104</v>
      </c>
      <c r="O929" s="10" t="s">
        <v>109560</v>
      </c>
      <c r="P929" s="7" t="s">
        <v>107964</v>
      </c>
      <c r="Q929" s="7" t="s">
        <v>107965</v>
      </c>
      <c r="R929"/>
    </row>
    <row r="930" spans="1:18" ht="45" x14ac:dyDescent="0.2">
      <c r="A930" s="10" t="s">
        <v>103079</v>
      </c>
      <c r="B930" s="10" t="s">
        <v>108979</v>
      </c>
      <c r="C930" s="11">
        <v>1</v>
      </c>
      <c r="D930" s="11">
        <v>1</v>
      </c>
      <c r="E930" s="11">
        <v>13</v>
      </c>
      <c r="F930" s="12">
        <v>1</v>
      </c>
      <c r="G930" s="7" t="s">
        <v>79</v>
      </c>
      <c r="H930" s="12">
        <v>0</v>
      </c>
      <c r="I930" s="13">
        <v>10000000</v>
      </c>
      <c r="J930" s="13">
        <v>5000000</v>
      </c>
      <c r="K930" s="14">
        <v>1</v>
      </c>
      <c r="L930" s="14">
        <v>3</v>
      </c>
      <c r="M930" s="15"/>
      <c r="N930" s="7" t="s">
        <v>104</v>
      </c>
      <c r="O930" s="10" t="s">
        <v>109560</v>
      </c>
      <c r="P930" s="7" t="s">
        <v>107964</v>
      </c>
      <c r="Q930" s="7" t="s">
        <v>107965</v>
      </c>
      <c r="R930"/>
    </row>
    <row r="931" spans="1:18" ht="45" x14ac:dyDescent="0.2">
      <c r="A931" s="10" t="s">
        <v>103079</v>
      </c>
      <c r="B931" s="10" t="s">
        <v>108980</v>
      </c>
      <c r="C931" s="11">
        <v>1</v>
      </c>
      <c r="D931" s="11">
        <v>1</v>
      </c>
      <c r="E931" s="11">
        <v>13</v>
      </c>
      <c r="F931" s="12">
        <v>1</v>
      </c>
      <c r="G931" s="7" t="s">
        <v>79</v>
      </c>
      <c r="H931" s="12">
        <v>0</v>
      </c>
      <c r="I931" s="13">
        <v>50000000</v>
      </c>
      <c r="J931" s="13">
        <v>25000000</v>
      </c>
      <c r="K931" s="14">
        <v>1</v>
      </c>
      <c r="L931" s="14">
        <v>3</v>
      </c>
      <c r="M931" s="15"/>
      <c r="N931" s="7" t="s">
        <v>104</v>
      </c>
      <c r="O931" s="10" t="s">
        <v>109560</v>
      </c>
      <c r="P931" s="7" t="s">
        <v>107964</v>
      </c>
      <c r="Q931" s="7" t="s">
        <v>107965</v>
      </c>
      <c r="R931"/>
    </row>
    <row r="932" spans="1:18" ht="45" x14ac:dyDescent="0.2">
      <c r="A932" s="10" t="s">
        <v>103079</v>
      </c>
      <c r="B932" s="10" t="s">
        <v>108981</v>
      </c>
      <c r="C932" s="11">
        <v>1</v>
      </c>
      <c r="D932" s="11">
        <v>1</v>
      </c>
      <c r="E932" s="11">
        <v>13</v>
      </c>
      <c r="F932" s="12">
        <v>1</v>
      </c>
      <c r="G932" s="7" t="s">
        <v>79</v>
      </c>
      <c r="H932" s="12">
        <v>0</v>
      </c>
      <c r="I932" s="13">
        <v>54439775</v>
      </c>
      <c r="J932" s="13">
        <v>27219888</v>
      </c>
      <c r="K932" s="14">
        <v>1</v>
      </c>
      <c r="L932" s="14">
        <v>3</v>
      </c>
      <c r="M932" s="15"/>
      <c r="N932" s="7" t="s">
        <v>104</v>
      </c>
      <c r="O932" s="10" t="s">
        <v>109560</v>
      </c>
      <c r="P932" s="7" t="s">
        <v>107964</v>
      </c>
      <c r="Q932" s="7" t="s">
        <v>107965</v>
      </c>
      <c r="R932"/>
    </row>
    <row r="933" spans="1:18" ht="67.5" x14ac:dyDescent="0.2">
      <c r="A933" s="10" t="s">
        <v>103079</v>
      </c>
      <c r="B933" s="10" t="s">
        <v>108982</v>
      </c>
      <c r="C933" s="11">
        <v>1</v>
      </c>
      <c r="D933" s="11">
        <v>1</v>
      </c>
      <c r="E933" s="11">
        <v>6</v>
      </c>
      <c r="F933" s="12">
        <v>1</v>
      </c>
      <c r="G933" s="7" t="s">
        <v>79</v>
      </c>
      <c r="H933" s="12">
        <v>0</v>
      </c>
      <c r="I933" s="13">
        <v>50000000</v>
      </c>
      <c r="J933" s="13">
        <v>85979446</v>
      </c>
      <c r="K933" s="14">
        <v>1</v>
      </c>
      <c r="L933" s="14">
        <v>3</v>
      </c>
      <c r="M933" s="15"/>
      <c r="N933" s="7" t="s">
        <v>104</v>
      </c>
      <c r="O933" s="10" t="s">
        <v>109560</v>
      </c>
      <c r="P933" s="7" t="s">
        <v>107964</v>
      </c>
      <c r="Q933" s="7" t="s">
        <v>107965</v>
      </c>
      <c r="R933"/>
    </row>
    <row r="934" spans="1:18" ht="45" x14ac:dyDescent="0.2">
      <c r="A934" s="10" t="s">
        <v>103079</v>
      </c>
      <c r="B934" s="10" t="s">
        <v>108983</v>
      </c>
      <c r="C934" s="11">
        <v>1</v>
      </c>
      <c r="D934" s="11">
        <v>1</v>
      </c>
      <c r="E934" s="11">
        <v>11</v>
      </c>
      <c r="F934" s="12">
        <v>1</v>
      </c>
      <c r="G934" s="7" t="s">
        <v>79</v>
      </c>
      <c r="H934" s="12">
        <v>0</v>
      </c>
      <c r="I934" s="13">
        <v>180000000</v>
      </c>
      <c r="J934" s="13">
        <v>63296090</v>
      </c>
      <c r="K934" s="14">
        <v>1</v>
      </c>
      <c r="L934" s="14">
        <v>3</v>
      </c>
      <c r="M934" s="15"/>
      <c r="N934" s="7" t="s">
        <v>104</v>
      </c>
      <c r="O934" s="10" t="s">
        <v>109560</v>
      </c>
      <c r="P934" s="7" t="s">
        <v>107964</v>
      </c>
      <c r="Q934" s="7" t="s">
        <v>107965</v>
      </c>
      <c r="R934"/>
    </row>
    <row r="935" spans="1:18" ht="45" x14ac:dyDescent="0.2">
      <c r="A935" s="10" t="s">
        <v>103079</v>
      </c>
      <c r="B935" s="10" t="s">
        <v>108984</v>
      </c>
      <c r="C935" s="11">
        <v>1</v>
      </c>
      <c r="D935" s="11">
        <v>1</v>
      </c>
      <c r="E935" s="11">
        <v>11</v>
      </c>
      <c r="F935" s="12">
        <v>1</v>
      </c>
      <c r="G935" s="7" t="s">
        <v>79</v>
      </c>
      <c r="H935" s="12">
        <v>0</v>
      </c>
      <c r="I935" s="13">
        <v>80000000</v>
      </c>
      <c r="J935" s="13">
        <v>17041255</v>
      </c>
      <c r="K935" s="14">
        <v>1</v>
      </c>
      <c r="L935" s="14">
        <v>3</v>
      </c>
      <c r="M935" s="15"/>
      <c r="N935" s="7" t="s">
        <v>104</v>
      </c>
      <c r="O935" s="10" t="s">
        <v>109560</v>
      </c>
      <c r="P935" s="7" t="s">
        <v>107964</v>
      </c>
      <c r="Q935" s="7" t="s">
        <v>107965</v>
      </c>
      <c r="R935"/>
    </row>
    <row r="936" spans="1:18" ht="45" x14ac:dyDescent="0.2">
      <c r="A936" s="10" t="s">
        <v>103079</v>
      </c>
      <c r="B936" s="10" t="s">
        <v>108985</v>
      </c>
      <c r="C936" s="11">
        <v>1</v>
      </c>
      <c r="D936" s="11">
        <v>1</v>
      </c>
      <c r="E936" s="11">
        <v>11</v>
      </c>
      <c r="F936" s="12">
        <v>1</v>
      </c>
      <c r="G936" s="7" t="s">
        <v>79</v>
      </c>
      <c r="H936" s="12">
        <v>0</v>
      </c>
      <c r="I936" s="13">
        <v>60000000</v>
      </c>
      <c r="J936" s="13">
        <v>17041255</v>
      </c>
      <c r="K936" s="14">
        <v>1</v>
      </c>
      <c r="L936" s="14">
        <v>3</v>
      </c>
      <c r="M936" s="15"/>
      <c r="N936" s="7" t="s">
        <v>104</v>
      </c>
      <c r="O936" s="10" t="s">
        <v>109560</v>
      </c>
      <c r="P936" s="7" t="s">
        <v>107964</v>
      </c>
      <c r="Q936" s="7" t="s">
        <v>107965</v>
      </c>
      <c r="R936"/>
    </row>
    <row r="937" spans="1:18" ht="45" x14ac:dyDescent="0.2">
      <c r="A937" s="10" t="s">
        <v>103079</v>
      </c>
      <c r="B937" s="10" t="s">
        <v>108986</v>
      </c>
      <c r="C937" s="11">
        <v>1</v>
      </c>
      <c r="D937" s="11">
        <v>1</v>
      </c>
      <c r="E937" s="11">
        <v>11</v>
      </c>
      <c r="F937" s="12">
        <v>1</v>
      </c>
      <c r="G937" s="7" t="s">
        <v>79</v>
      </c>
      <c r="H937" s="12">
        <v>0</v>
      </c>
      <c r="I937" s="13">
        <v>120000000</v>
      </c>
      <c r="J937" s="13">
        <v>41882933</v>
      </c>
      <c r="K937" s="14">
        <v>1</v>
      </c>
      <c r="L937" s="14">
        <v>3</v>
      </c>
      <c r="M937" s="15"/>
      <c r="N937" s="7" t="s">
        <v>104</v>
      </c>
      <c r="O937" s="10" t="s">
        <v>109560</v>
      </c>
      <c r="P937" s="7" t="s">
        <v>107964</v>
      </c>
      <c r="Q937" s="7" t="s">
        <v>107965</v>
      </c>
      <c r="R937"/>
    </row>
    <row r="938" spans="1:18" ht="45" x14ac:dyDescent="0.2">
      <c r="A938" s="10" t="s">
        <v>103079</v>
      </c>
      <c r="B938" s="10" t="s">
        <v>108987</v>
      </c>
      <c r="C938" s="11">
        <v>1</v>
      </c>
      <c r="D938" s="11">
        <v>1</v>
      </c>
      <c r="E938" s="11">
        <v>11</v>
      </c>
      <c r="F938" s="12">
        <v>1</v>
      </c>
      <c r="G938" s="7" t="s">
        <v>79</v>
      </c>
      <c r="H938" s="12">
        <v>0</v>
      </c>
      <c r="I938" s="13">
        <v>60000000</v>
      </c>
      <c r="J938" s="13">
        <v>18015041</v>
      </c>
      <c r="K938" s="14">
        <v>1</v>
      </c>
      <c r="L938" s="14">
        <v>3</v>
      </c>
      <c r="M938" s="15"/>
      <c r="N938" s="7" t="s">
        <v>104</v>
      </c>
      <c r="O938" s="10" t="s">
        <v>109560</v>
      </c>
      <c r="P938" s="7" t="s">
        <v>107964</v>
      </c>
      <c r="Q938" s="7" t="s">
        <v>107965</v>
      </c>
      <c r="R938"/>
    </row>
    <row r="939" spans="1:18" ht="45" x14ac:dyDescent="0.2">
      <c r="A939" s="10" t="s">
        <v>103079</v>
      </c>
      <c r="B939" s="10" t="s">
        <v>108988</v>
      </c>
      <c r="C939" s="11">
        <v>1</v>
      </c>
      <c r="D939" s="11">
        <v>1</v>
      </c>
      <c r="E939" s="11">
        <v>11</v>
      </c>
      <c r="F939" s="12">
        <v>1</v>
      </c>
      <c r="G939" s="7" t="s">
        <v>79</v>
      </c>
      <c r="H939" s="12">
        <v>0</v>
      </c>
      <c r="I939" s="13">
        <v>90000000</v>
      </c>
      <c r="J939" s="13">
        <v>29213580</v>
      </c>
      <c r="K939" s="14">
        <v>1</v>
      </c>
      <c r="L939" s="14">
        <v>3</v>
      </c>
      <c r="M939" s="15"/>
      <c r="N939" s="7" t="s">
        <v>104</v>
      </c>
      <c r="O939" s="10" t="s">
        <v>109560</v>
      </c>
      <c r="P939" s="7" t="s">
        <v>107964</v>
      </c>
      <c r="Q939" s="7" t="s">
        <v>107965</v>
      </c>
      <c r="R939"/>
    </row>
    <row r="940" spans="1:18" ht="45" x14ac:dyDescent="0.2">
      <c r="A940" s="10" t="s">
        <v>103079</v>
      </c>
      <c r="B940" s="10" t="s">
        <v>108989</v>
      </c>
      <c r="C940" s="11">
        <v>1</v>
      </c>
      <c r="D940" s="11">
        <v>1</v>
      </c>
      <c r="E940" s="11">
        <v>11</v>
      </c>
      <c r="F940" s="12">
        <v>1</v>
      </c>
      <c r="G940" s="7" t="s">
        <v>79</v>
      </c>
      <c r="H940" s="12">
        <v>0</v>
      </c>
      <c r="I940" s="13">
        <v>120000000</v>
      </c>
      <c r="J940" s="13">
        <v>41385905</v>
      </c>
      <c r="K940" s="14">
        <v>1</v>
      </c>
      <c r="L940" s="14">
        <v>3</v>
      </c>
      <c r="M940" s="15"/>
      <c r="N940" s="7" t="s">
        <v>104</v>
      </c>
      <c r="O940" s="10" t="s">
        <v>109560</v>
      </c>
      <c r="P940" s="7" t="s">
        <v>107964</v>
      </c>
      <c r="Q940" s="7" t="s">
        <v>107965</v>
      </c>
      <c r="R940"/>
    </row>
    <row r="941" spans="1:18" ht="45" x14ac:dyDescent="0.2">
      <c r="A941" s="10" t="s">
        <v>103079</v>
      </c>
      <c r="B941" s="10" t="s">
        <v>108990</v>
      </c>
      <c r="C941" s="11">
        <v>1</v>
      </c>
      <c r="D941" s="11">
        <v>1</v>
      </c>
      <c r="E941" s="11">
        <v>11</v>
      </c>
      <c r="F941" s="12">
        <v>1</v>
      </c>
      <c r="G941" s="7" t="s">
        <v>79</v>
      </c>
      <c r="H941" s="12">
        <v>0</v>
      </c>
      <c r="I941" s="13">
        <v>80000000</v>
      </c>
      <c r="J941" s="13">
        <v>17041255</v>
      </c>
      <c r="K941" s="14">
        <v>1</v>
      </c>
      <c r="L941" s="14">
        <v>3</v>
      </c>
      <c r="M941" s="15"/>
      <c r="N941" s="7" t="s">
        <v>104</v>
      </c>
      <c r="O941" s="10" t="s">
        <v>109560</v>
      </c>
      <c r="P941" s="7" t="s">
        <v>107964</v>
      </c>
      <c r="Q941" s="7" t="s">
        <v>107965</v>
      </c>
      <c r="R941"/>
    </row>
    <row r="942" spans="1:18" ht="45" x14ac:dyDescent="0.2">
      <c r="A942" s="10" t="s">
        <v>103079</v>
      </c>
      <c r="B942" s="10" t="s">
        <v>108991</v>
      </c>
      <c r="C942" s="11">
        <v>1</v>
      </c>
      <c r="D942" s="11">
        <v>1</v>
      </c>
      <c r="E942" s="11">
        <v>11</v>
      </c>
      <c r="F942" s="12">
        <v>1</v>
      </c>
      <c r="G942" s="7" t="s">
        <v>79</v>
      </c>
      <c r="H942" s="12">
        <v>0</v>
      </c>
      <c r="I942" s="13">
        <v>60000000</v>
      </c>
      <c r="J942" s="13">
        <v>18015041</v>
      </c>
      <c r="K942" s="14">
        <v>1</v>
      </c>
      <c r="L942" s="14">
        <v>3</v>
      </c>
      <c r="M942" s="15"/>
      <c r="N942" s="7" t="s">
        <v>104</v>
      </c>
      <c r="O942" s="10" t="s">
        <v>109560</v>
      </c>
      <c r="P942" s="7" t="s">
        <v>107964</v>
      </c>
      <c r="Q942" s="7" t="s">
        <v>107965</v>
      </c>
      <c r="R942"/>
    </row>
    <row r="943" spans="1:18" ht="45" x14ac:dyDescent="0.2">
      <c r="A943" s="10" t="s">
        <v>103079</v>
      </c>
      <c r="B943" s="10" t="s">
        <v>108992</v>
      </c>
      <c r="C943" s="11">
        <v>1</v>
      </c>
      <c r="D943" s="11">
        <v>1</v>
      </c>
      <c r="E943" s="11">
        <v>11</v>
      </c>
      <c r="F943" s="12">
        <v>1</v>
      </c>
      <c r="G943" s="7" t="s">
        <v>79</v>
      </c>
      <c r="H943" s="12">
        <v>0</v>
      </c>
      <c r="I943" s="13">
        <v>80000000</v>
      </c>
      <c r="J943" s="13">
        <v>17041255</v>
      </c>
      <c r="K943" s="14">
        <v>1</v>
      </c>
      <c r="L943" s="14">
        <v>3</v>
      </c>
      <c r="M943" s="15"/>
      <c r="N943" s="7" t="s">
        <v>104</v>
      </c>
      <c r="O943" s="10" t="s">
        <v>109560</v>
      </c>
      <c r="P943" s="7" t="s">
        <v>107964</v>
      </c>
      <c r="Q943" s="7" t="s">
        <v>107965</v>
      </c>
      <c r="R943"/>
    </row>
    <row r="944" spans="1:18" ht="45" x14ac:dyDescent="0.2">
      <c r="A944" s="10" t="s">
        <v>103079</v>
      </c>
      <c r="B944" s="10" t="s">
        <v>108993</v>
      </c>
      <c r="C944" s="11">
        <v>1</v>
      </c>
      <c r="D944" s="11">
        <v>1</v>
      </c>
      <c r="E944" s="11">
        <v>11</v>
      </c>
      <c r="F944" s="12">
        <v>1</v>
      </c>
      <c r="G944" s="7" t="s">
        <v>79</v>
      </c>
      <c r="H944" s="12">
        <v>0</v>
      </c>
      <c r="I944" s="13">
        <v>210000000</v>
      </c>
      <c r="J944" s="13">
        <v>77243515</v>
      </c>
      <c r="K944" s="14">
        <v>1</v>
      </c>
      <c r="L944" s="14">
        <v>3</v>
      </c>
      <c r="M944" s="15"/>
      <c r="N944" s="7" t="s">
        <v>104</v>
      </c>
      <c r="O944" s="10" t="s">
        <v>109560</v>
      </c>
      <c r="P944" s="7" t="s">
        <v>107964</v>
      </c>
      <c r="Q944" s="7" t="s">
        <v>107965</v>
      </c>
      <c r="R944"/>
    </row>
    <row r="945" spans="1:18" ht="45" x14ac:dyDescent="0.2">
      <c r="A945" s="10" t="s">
        <v>103079</v>
      </c>
      <c r="B945" s="10" t="s">
        <v>108994</v>
      </c>
      <c r="C945" s="11">
        <v>1</v>
      </c>
      <c r="D945" s="11">
        <v>1</v>
      </c>
      <c r="E945" s="11">
        <v>11</v>
      </c>
      <c r="F945" s="12">
        <v>1</v>
      </c>
      <c r="G945" s="7" t="s">
        <v>79</v>
      </c>
      <c r="H945" s="12">
        <v>0</v>
      </c>
      <c r="I945" s="13">
        <v>120000000</v>
      </c>
      <c r="J945" s="13">
        <v>41740925</v>
      </c>
      <c r="K945" s="14">
        <v>1</v>
      </c>
      <c r="L945" s="14">
        <v>3</v>
      </c>
      <c r="M945" s="15"/>
      <c r="N945" s="7" t="s">
        <v>104</v>
      </c>
      <c r="O945" s="10" t="s">
        <v>109560</v>
      </c>
      <c r="P945" s="7" t="s">
        <v>107964</v>
      </c>
      <c r="Q945" s="7" t="s">
        <v>107965</v>
      </c>
      <c r="R945"/>
    </row>
    <row r="946" spans="1:18" ht="45" x14ac:dyDescent="0.2">
      <c r="A946" s="10" t="s">
        <v>103079</v>
      </c>
      <c r="B946" s="10" t="s">
        <v>108995</v>
      </c>
      <c r="C946" s="11">
        <v>1</v>
      </c>
      <c r="D946" s="11">
        <v>1</v>
      </c>
      <c r="E946" s="11">
        <v>11</v>
      </c>
      <c r="F946" s="12">
        <v>1</v>
      </c>
      <c r="G946" s="7" t="s">
        <v>79</v>
      </c>
      <c r="H946" s="12">
        <v>0</v>
      </c>
      <c r="I946" s="13">
        <v>180000000</v>
      </c>
      <c r="J946" s="13">
        <v>65243662</v>
      </c>
      <c r="K946" s="14">
        <v>1</v>
      </c>
      <c r="L946" s="14">
        <v>3</v>
      </c>
      <c r="M946" s="15"/>
      <c r="N946" s="7" t="s">
        <v>104</v>
      </c>
      <c r="O946" s="10" t="s">
        <v>109560</v>
      </c>
      <c r="P946" s="7" t="s">
        <v>107964</v>
      </c>
      <c r="Q946" s="7" t="s">
        <v>107965</v>
      </c>
      <c r="R946"/>
    </row>
    <row r="947" spans="1:18" ht="45" x14ac:dyDescent="0.2">
      <c r="A947" s="10" t="s">
        <v>103079</v>
      </c>
      <c r="B947" s="10" t="s">
        <v>108996</v>
      </c>
      <c r="C947" s="11">
        <v>1</v>
      </c>
      <c r="D947" s="11">
        <v>1</v>
      </c>
      <c r="E947" s="11">
        <v>11</v>
      </c>
      <c r="F947" s="12">
        <v>1</v>
      </c>
      <c r="G947" s="7" t="s">
        <v>79</v>
      </c>
      <c r="H947" s="12">
        <v>0</v>
      </c>
      <c r="I947" s="13">
        <v>68000000</v>
      </c>
      <c r="J947" s="13">
        <v>14748798</v>
      </c>
      <c r="K947" s="14">
        <v>1</v>
      </c>
      <c r="L947" s="14">
        <v>3</v>
      </c>
      <c r="M947" s="15"/>
      <c r="N947" s="7" t="s">
        <v>104</v>
      </c>
      <c r="O947" s="10" t="s">
        <v>109560</v>
      </c>
      <c r="P947" s="7" t="s">
        <v>107964</v>
      </c>
      <c r="Q947" s="7" t="s">
        <v>107965</v>
      </c>
      <c r="R947"/>
    </row>
    <row r="948" spans="1:18" ht="45" x14ac:dyDescent="0.2">
      <c r="A948" s="10" t="s">
        <v>103079</v>
      </c>
      <c r="B948" s="10" t="s">
        <v>108997</v>
      </c>
      <c r="C948" s="11">
        <v>1</v>
      </c>
      <c r="D948" s="11">
        <v>1</v>
      </c>
      <c r="E948" s="11">
        <v>11</v>
      </c>
      <c r="F948" s="12">
        <v>1</v>
      </c>
      <c r="G948" s="7" t="s">
        <v>79</v>
      </c>
      <c r="H948" s="12">
        <v>0</v>
      </c>
      <c r="I948" s="13">
        <v>60000000</v>
      </c>
      <c r="J948" s="13">
        <v>18501934</v>
      </c>
      <c r="K948" s="14">
        <v>1</v>
      </c>
      <c r="L948" s="14">
        <v>3</v>
      </c>
      <c r="M948" s="15"/>
      <c r="N948" s="7" t="s">
        <v>104</v>
      </c>
      <c r="O948" s="10" t="s">
        <v>109560</v>
      </c>
      <c r="P948" s="7" t="s">
        <v>107964</v>
      </c>
      <c r="Q948" s="7" t="s">
        <v>107965</v>
      </c>
      <c r="R948"/>
    </row>
    <row r="949" spans="1:18" ht="45" x14ac:dyDescent="0.2">
      <c r="A949" s="10" t="s">
        <v>103079</v>
      </c>
      <c r="B949" s="10" t="s">
        <v>108998</v>
      </c>
      <c r="C949" s="11">
        <v>1</v>
      </c>
      <c r="D949" s="11">
        <v>1</v>
      </c>
      <c r="E949" s="11">
        <v>11</v>
      </c>
      <c r="F949" s="12">
        <v>1</v>
      </c>
      <c r="G949" s="7" t="s">
        <v>79</v>
      </c>
      <c r="H949" s="12">
        <v>0</v>
      </c>
      <c r="I949" s="13">
        <v>216000000</v>
      </c>
      <c r="J949" s="13">
        <v>77902880</v>
      </c>
      <c r="K949" s="14">
        <v>1</v>
      </c>
      <c r="L949" s="14">
        <v>3</v>
      </c>
      <c r="M949" s="15"/>
      <c r="N949" s="7" t="s">
        <v>104</v>
      </c>
      <c r="O949" s="10" t="s">
        <v>109560</v>
      </c>
      <c r="P949" s="7" t="s">
        <v>107964</v>
      </c>
      <c r="Q949" s="7" t="s">
        <v>107965</v>
      </c>
      <c r="R949"/>
    </row>
    <row r="950" spans="1:18" ht="45" x14ac:dyDescent="0.2">
      <c r="A950" s="10" t="s">
        <v>103079</v>
      </c>
      <c r="B950" s="10" t="s">
        <v>108999</v>
      </c>
      <c r="C950" s="11">
        <v>1</v>
      </c>
      <c r="D950" s="11">
        <v>1</v>
      </c>
      <c r="E950" s="11">
        <v>11</v>
      </c>
      <c r="F950" s="12">
        <v>1</v>
      </c>
      <c r="G950" s="7" t="s">
        <v>79</v>
      </c>
      <c r="H950" s="12">
        <v>0</v>
      </c>
      <c r="I950" s="13">
        <v>104000000</v>
      </c>
      <c r="J950" s="13">
        <v>24344650</v>
      </c>
      <c r="K950" s="14">
        <v>1</v>
      </c>
      <c r="L950" s="14">
        <v>3</v>
      </c>
      <c r="M950" s="15"/>
      <c r="N950" s="7" t="s">
        <v>104</v>
      </c>
      <c r="O950" s="10" t="s">
        <v>109560</v>
      </c>
      <c r="P950" s="7" t="s">
        <v>107964</v>
      </c>
      <c r="Q950" s="7" t="s">
        <v>107965</v>
      </c>
      <c r="R950"/>
    </row>
    <row r="951" spans="1:18" ht="45" x14ac:dyDescent="0.2">
      <c r="A951" s="10" t="s">
        <v>103079</v>
      </c>
      <c r="B951" s="10" t="s">
        <v>109000</v>
      </c>
      <c r="C951" s="11">
        <v>1</v>
      </c>
      <c r="D951" s="11">
        <v>1</v>
      </c>
      <c r="E951" s="11">
        <v>11</v>
      </c>
      <c r="F951" s="12">
        <v>1</v>
      </c>
      <c r="G951" s="7" t="s">
        <v>79</v>
      </c>
      <c r="H951" s="12">
        <v>0</v>
      </c>
      <c r="I951" s="13">
        <v>67200000</v>
      </c>
      <c r="J951" s="13">
        <v>13633004</v>
      </c>
      <c r="K951" s="14">
        <v>1</v>
      </c>
      <c r="L951" s="14">
        <v>3</v>
      </c>
      <c r="M951" s="15"/>
      <c r="N951" s="7" t="s">
        <v>104</v>
      </c>
      <c r="O951" s="10" t="s">
        <v>109560</v>
      </c>
      <c r="P951" s="7" t="s">
        <v>107964</v>
      </c>
      <c r="Q951" s="7" t="s">
        <v>107965</v>
      </c>
      <c r="R951"/>
    </row>
    <row r="952" spans="1:18" ht="45" x14ac:dyDescent="0.2">
      <c r="A952" s="10" t="s">
        <v>103079</v>
      </c>
      <c r="B952" s="10" t="s">
        <v>109001</v>
      </c>
      <c r="C952" s="11">
        <v>1</v>
      </c>
      <c r="D952" s="11">
        <v>1</v>
      </c>
      <c r="E952" s="11">
        <v>11</v>
      </c>
      <c r="F952" s="12">
        <v>1</v>
      </c>
      <c r="G952" s="7" t="s">
        <v>79</v>
      </c>
      <c r="H952" s="12">
        <v>0</v>
      </c>
      <c r="I952" s="13">
        <v>300000000</v>
      </c>
      <c r="J952" s="13">
        <v>107286165</v>
      </c>
      <c r="K952" s="14">
        <v>1</v>
      </c>
      <c r="L952" s="14">
        <v>3</v>
      </c>
      <c r="M952" s="15"/>
      <c r="N952" s="7" t="s">
        <v>104</v>
      </c>
      <c r="O952" s="10" t="s">
        <v>109560</v>
      </c>
      <c r="P952" s="7" t="s">
        <v>107964</v>
      </c>
      <c r="Q952" s="7" t="s">
        <v>107965</v>
      </c>
      <c r="R952"/>
    </row>
    <row r="953" spans="1:18" ht="45" x14ac:dyDescent="0.2">
      <c r="A953" s="10" t="s">
        <v>103079</v>
      </c>
      <c r="B953" s="10" t="s">
        <v>109002</v>
      </c>
      <c r="C953" s="11">
        <v>1</v>
      </c>
      <c r="D953" s="11">
        <v>1</v>
      </c>
      <c r="E953" s="11">
        <v>11</v>
      </c>
      <c r="F953" s="12">
        <v>1</v>
      </c>
      <c r="G953" s="7" t="s">
        <v>79</v>
      </c>
      <c r="H953" s="12">
        <v>0</v>
      </c>
      <c r="I953" s="13">
        <v>80000000</v>
      </c>
      <c r="J953" s="13">
        <v>17041255</v>
      </c>
      <c r="K953" s="14">
        <v>1</v>
      </c>
      <c r="L953" s="14">
        <v>3</v>
      </c>
      <c r="M953" s="15"/>
      <c r="N953" s="7" t="s">
        <v>104</v>
      </c>
      <c r="O953" s="10" t="s">
        <v>109560</v>
      </c>
      <c r="P953" s="7" t="s">
        <v>107964</v>
      </c>
      <c r="Q953" s="7" t="s">
        <v>107965</v>
      </c>
      <c r="R953"/>
    </row>
    <row r="954" spans="1:18" ht="45" x14ac:dyDescent="0.2">
      <c r="A954" s="10" t="s">
        <v>103079</v>
      </c>
      <c r="B954" s="10" t="s">
        <v>109003</v>
      </c>
      <c r="C954" s="11">
        <v>1</v>
      </c>
      <c r="D954" s="11">
        <v>1</v>
      </c>
      <c r="E954" s="11">
        <v>11</v>
      </c>
      <c r="F954" s="12">
        <v>1</v>
      </c>
      <c r="G954" s="7" t="s">
        <v>79</v>
      </c>
      <c r="H954" s="12">
        <v>0</v>
      </c>
      <c r="I954" s="13">
        <v>40000000</v>
      </c>
      <c r="J954" s="13">
        <v>5860302</v>
      </c>
      <c r="K954" s="14">
        <v>1</v>
      </c>
      <c r="L954" s="14">
        <v>3</v>
      </c>
      <c r="M954" s="15"/>
      <c r="N954" s="7" t="s">
        <v>104</v>
      </c>
      <c r="O954" s="10" t="s">
        <v>109560</v>
      </c>
      <c r="P954" s="7" t="s">
        <v>107964</v>
      </c>
      <c r="Q954" s="7" t="s">
        <v>107965</v>
      </c>
      <c r="R954"/>
    </row>
    <row r="955" spans="1:18" ht="45" x14ac:dyDescent="0.2">
      <c r="A955" s="10" t="s">
        <v>103079</v>
      </c>
      <c r="B955" s="10" t="s">
        <v>109004</v>
      </c>
      <c r="C955" s="11">
        <v>1</v>
      </c>
      <c r="D955" s="11">
        <v>1</v>
      </c>
      <c r="E955" s="11">
        <v>11</v>
      </c>
      <c r="F955" s="12">
        <v>1</v>
      </c>
      <c r="G955" s="7" t="s">
        <v>79</v>
      </c>
      <c r="H955" s="12">
        <v>0</v>
      </c>
      <c r="I955" s="13">
        <v>120000000</v>
      </c>
      <c r="J955" s="13">
        <v>41385905</v>
      </c>
      <c r="K955" s="14">
        <v>1</v>
      </c>
      <c r="L955" s="14">
        <v>3</v>
      </c>
      <c r="M955" s="15"/>
      <c r="N955" s="7" t="s">
        <v>104</v>
      </c>
      <c r="O955" s="10" t="s">
        <v>109560</v>
      </c>
      <c r="P955" s="7" t="s">
        <v>107964</v>
      </c>
      <c r="Q955" s="7" t="s">
        <v>107965</v>
      </c>
      <c r="R955"/>
    </row>
    <row r="956" spans="1:18" ht="45" x14ac:dyDescent="0.2">
      <c r="A956" s="10" t="s">
        <v>103079</v>
      </c>
      <c r="B956" s="10" t="s">
        <v>109005</v>
      </c>
      <c r="C956" s="11">
        <v>1</v>
      </c>
      <c r="D956" s="11">
        <v>1</v>
      </c>
      <c r="E956" s="11">
        <v>11</v>
      </c>
      <c r="F956" s="12">
        <v>1</v>
      </c>
      <c r="G956" s="7" t="s">
        <v>79</v>
      </c>
      <c r="H956" s="12">
        <v>0</v>
      </c>
      <c r="I956" s="13">
        <v>83987064</v>
      </c>
      <c r="J956" s="13">
        <v>17041255</v>
      </c>
      <c r="K956" s="14">
        <v>1</v>
      </c>
      <c r="L956" s="14">
        <v>3</v>
      </c>
      <c r="M956" s="15"/>
      <c r="N956" s="7" t="s">
        <v>104</v>
      </c>
      <c r="O956" s="10" t="s">
        <v>109560</v>
      </c>
      <c r="P956" s="7" t="s">
        <v>107964</v>
      </c>
      <c r="Q956" s="7" t="s">
        <v>107965</v>
      </c>
      <c r="R956"/>
    </row>
    <row r="957" spans="1:18" ht="45" x14ac:dyDescent="0.2">
      <c r="A957" s="10" t="s">
        <v>103079</v>
      </c>
      <c r="B957" s="10" t="s">
        <v>109006</v>
      </c>
      <c r="C957" s="11">
        <v>1</v>
      </c>
      <c r="D957" s="11">
        <v>1</v>
      </c>
      <c r="E957" s="11">
        <v>11</v>
      </c>
      <c r="F957" s="12">
        <v>1</v>
      </c>
      <c r="G957" s="7" t="s">
        <v>79</v>
      </c>
      <c r="H957" s="12">
        <v>0</v>
      </c>
      <c r="I957" s="13">
        <v>60000000</v>
      </c>
      <c r="J957" s="13">
        <v>18501934</v>
      </c>
      <c r="K957" s="14">
        <v>1</v>
      </c>
      <c r="L957" s="14">
        <v>3</v>
      </c>
      <c r="M957" s="15"/>
      <c r="N957" s="7" t="s">
        <v>104</v>
      </c>
      <c r="O957" s="10" t="s">
        <v>109560</v>
      </c>
      <c r="P957" s="7" t="s">
        <v>107964</v>
      </c>
      <c r="Q957" s="7" t="s">
        <v>107965</v>
      </c>
      <c r="R957"/>
    </row>
    <row r="958" spans="1:18" ht="45" x14ac:dyDescent="0.2">
      <c r="A958" s="10" t="s">
        <v>103079</v>
      </c>
      <c r="B958" s="10" t="s">
        <v>109007</v>
      </c>
      <c r="C958" s="11">
        <v>1</v>
      </c>
      <c r="D958" s="11">
        <v>1</v>
      </c>
      <c r="E958" s="11">
        <v>11</v>
      </c>
      <c r="F958" s="12">
        <v>1</v>
      </c>
      <c r="G958" s="7" t="s">
        <v>79</v>
      </c>
      <c r="H958" s="12">
        <v>0</v>
      </c>
      <c r="I958" s="13">
        <v>60000000</v>
      </c>
      <c r="J958" s="13">
        <v>18643942</v>
      </c>
      <c r="K958" s="14">
        <v>1</v>
      </c>
      <c r="L958" s="14">
        <v>3</v>
      </c>
      <c r="M958" s="15"/>
      <c r="N958" s="7" t="s">
        <v>104</v>
      </c>
      <c r="O958" s="10" t="s">
        <v>109560</v>
      </c>
      <c r="P958" s="7" t="s">
        <v>107964</v>
      </c>
      <c r="Q958" s="7" t="s">
        <v>107965</v>
      </c>
      <c r="R958"/>
    </row>
    <row r="959" spans="1:18" ht="45" x14ac:dyDescent="0.2">
      <c r="A959" s="10" t="s">
        <v>103079</v>
      </c>
      <c r="B959" s="10" t="s">
        <v>109008</v>
      </c>
      <c r="C959" s="11">
        <v>1</v>
      </c>
      <c r="D959" s="11">
        <v>1</v>
      </c>
      <c r="E959" s="11">
        <v>10</v>
      </c>
      <c r="F959" s="12">
        <v>1</v>
      </c>
      <c r="G959" s="7" t="s">
        <v>79</v>
      </c>
      <c r="H959" s="12">
        <v>0</v>
      </c>
      <c r="I959" s="13">
        <v>50000000</v>
      </c>
      <c r="J959" s="13">
        <v>24344650</v>
      </c>
      <c r="K959" s="14">
        <v>1</v>
      </c>
      <c r="L959" s="14">
        <v>3</v>
      </c>
      <c r="M959" s="15"/>
      <c r="N959" s="7" t="s">
        <v>104</v>
      </c>
      <c r="O959" s="10" t="s">
        <v>109560</v>
      </c>
      <c r="P959" s="7" t="s">
        <v>107964</v>
      </c>
      <c r="Q959" s="7" t="s">
        <v>107965</v>
      </c>
      <c r="R959"/>
    </row>
    <row r="960" spans="1:18" ht="45" x14ac:dyDescent="0.2">
      <c r="A960" s="10" t="s">
        <v>103079</v>
      </c>
      <c r="B960" s="10" t="s">
        <v>109009</v>
      </c>
      <c r="C960" s="11">
        <v>1</v>
      </c>
      <c r="D960" s="11">
        <v>1</v>
      </c>
      <c r="E960" s="11">
        <v>10</v>
      </c>
      <c r="F960" s="12">
        <v>1</v>
      </c>
      <c r="G960" s="7" t="s">
        <v>79</v>
      </c>
      <c r="H960" s="12">
        <v>0</v>
      </c>
      <c r="I960" s="13">
        <v>62987565</v>
      </c>
      <c r="J960" s="13">
        <v>51610658</v>
      </c>
      <c r="K960" s="14">
        <v>1</v>
      </c>
      <c r="L960" s="14">
        <v>3</v>
      </c>
      <c r="M960" s="15"/>
      <c r="N960" s="7" t="s">
        <v>104</v>
      </c>
      <c r="O960" s="10" t="s">
        <v>109560</v>
      </c>
      <c r="P960" s="7" t="s">
        <v>107964</v>
      </c>
      <c r="Q960" s="7" t="s">
        <v>107965</v>
      </c>
      <c r="R960"/>
    </row>
    <row r="961" spans="1:18" ht="45" x14ac:dyDescent="0.2">
      <c r="A961" s="10" t="s">
        <v>103079</v>
      </c>
      <c r="B961" s="10" t="s">
        <v>109010</v>
      </c>
      <c r="C961" s="11">
        <v>1</v>
      </c>
      <c r="D961" s="11">
        <v>1</v>
      </c>
      <c r="E961" s="11">
        <v>10</v>
      </c>
      <c r="F961" s="12">
        <v>1</v>
      </c>
      <c r="G961" s="7" t="s">
        <v>79</v>
      </c>
      <c r="H961" s="12">
        <v>0</v>
      </c>
      <c r="I961" s="13">
        <v>24455796</v>
      </c>
      <c r="J961" s="13">
        <v>9603645</v>
      </c>
      <c r="K961" s="14">
        <v>1</v>
      </c>
      <c r="L961" s="14">
        <v>3</v>
      </c>
      <c r="M961" s="15"/>
      <c r="N961" s="7" t="s">
        <v>104</v>
      </c>
      <c r="O961" s="10" t="s">
        <v>109560</v>
      </c>
      <c r="P961" s="7" t="s">
        <v>107964</v>
      </c>
      <c r="Q961" s="7" t="s">
        <v>107965</v>
      </c>
      <c r="R961"/>
    </row>
    <row r="962" spans="1:18" ht="45" x14ac:dyDescent="0.2">
      <c r="A962" s="10" t="s">
        <v>103079</v>
      </c>
      <c r="B962" s="10" t="s">
        <v>109011</v>
      </c>
      <c r="C962" s="11">
        <v>1</v>
      </c>
      <c r="D962" s="11">
        <v>1</v>
      </c>
      <c r="E962" s="11">
        <v>10</v>
      </c>
      <c r="F962" s="12">
        <v>1</v>
      </c>
      <c r="G962" s="7" t="s">
        <v>79</v>
      </c>
      <c r="H962" s="12">
        <v>0</v>
      </c>
      <c r="I962" s="13">
        <v>160000000</v>
      </c>
      <c r="J962" s="13">
        <v>30025240</v>
      </c>
      <c r="K962" s="14">
        <v>1</v>
      </c>
      <c r="L962" s="14">
        <v>3</v>
      </c>
      <c r="M962" s="15"/>
      <c r="N962" s="7" t="s">
        <v>104</v>
      </c>
      <c r="O962" s="10" t="s">
        <v>109560</v>
      </c>
      <c r="P962" s="7" t="s">
        <v>107964</v>
      </c>
      <c r="Q962" s="7" t="s">
        <v>107965</v>
      </c>
      <c r="R962"/>
    </row>
    <row r="963" spans="1:18" ht="45" x14ac:dyDescent="0.2">
      <c r="A963" s="10" t="s">
        <v>103079</v>
      </c>
      <c r="B963" s="10" t="s">
        <v>109012</v>
      </c>
      <c r="C963" s="11">
        <v>1</v>
      </c>
      <c r="D963" s="11">
        <v>1</v>
      </c>
      <c r="E963" s="11">
        <v>10</v>
      </c>
      <c r="F963" s="12">
        <v>1</v>
      </c>
      <c r="G963" s="7" t="s">
        <v>79</v>
      </c>
      <c r="H963" s="12">
        <v>0</v>
      </c>
      <c r="I963" s="13">
        <v>80000000</v>
      </c>
      <c r="J963" s="13">
        <v>15378781</v>
      </c>
      <c r="K963" s="14">
        <v>1</v>
      </c>
      <c r="L963" s="14">
        <v>3</v>
      </c>
      <c r="M963" s="15"/>
      <c r="N963" s="7" t="s">
        <v>104</v>
      </c>
      <c r="O963" s="10" t="s">
        <v>109560</v>
      </c>
      <c r="P963" s="7" t="s">
        <v>107964</v>
      </c>
      <c r="Q963" s="7" t="s">
        <v>107965</v>
      </c>
      <c r="R963"/>
    </row>
    <row r="964" spans="1:18" ht="45" x14ac:dyDescent="0.2">
      <c r="A964" s="10" t="s">
        <v>103079</v>
      </c>
      <c r="B964" s="10" t="s">
        <v>109013</v>
      </c>
      <c r="C964" s="11">
        <v>1</v>
      </c>
      <c r="D964" s="11">
        <v>1</v>
      </c>
      <c r="E964" s="11">
        <v>10</v>
      </c>
      <c r="F964" s="12">
        <v>1</v>
      </c>
      <c r="G964" s="7" t="s">
        <v>79</v>
      </c>
      <c r="H964" s="12">
        <v>0</v>
      </c>
      <c r="I964" s="13">
        <v>120000000</v>
      </c>
      <c r="J964" s="13">
        <v>25631302</v>
      </c>
      <c r="K964" s="14">
        <v>1</v>
      </c>
      <c r="L964" s="14">
        <v>3</v>
      </c>
      <c r="M964" s="15"/>
      <c r="N964" s="7" t="s">
        <v>104</v>
      </c>
      <c r="O964" s="10" t="s">
        <v>109560</v>
      </c>
      <c r="P964" s="7" t="s">
        <v>107964</v>
      </c>
      <c r="Q964" s="7" t="s">
        <v>107965</v>
      </c>
      <c r="R964"/>
    </row>
    <row r="965" spans="1:18" ht="45" x14ac:dyDescent="0.2">
      <c r="A965" s="10" t="s">
        <v>103079</v>
      </c>
      <c r="B965" s="10" t="s">
        <v>109014</v>
      </c>
      <c r="C965" s="11">
        <v>1</v>
      </c>
      <c r="D965" s="11">
        <v>1</v>
      </c>
      <c r="E965" s="11">
        <v>10</v>
      </c>
      <c r="F965" s="12">
        <v>1</v>
      </c>
      <c r="G965" s="7" t="s">
        <v>79</v>
      </c>
      <c r="H965" s="12">
        <v>0</v>
      </c>
      <c r="I965" s="13">
        <v>84000000</v>
      </c>
      <c r="J965" s="13">
        <v>16843427</v>
      </c>
      <c r="K965" s="14">
        <v>1</v>
      </c>
      <c r="L965" s="14">
        <v>3</v>
      </c>
      <c r="M965" s="15"/>
      <c r="N965" s="7" t="s">
        <v>104</v>
      </c>
      <c r="O965" s="10" t="s">
        <v>109560</v>
      </c>
      <c r="P965" s="7" t="s">
        <v>107964</v>
      </c>
      <c r="Q965" s="7" t="s">
        <v>107965</v>
      </c>
      <c r="R965"/>
    </row>
    <row r="966" spans="1:18" ht="45" x14ac:dyDescent="0.2">
      <c r="A966" s="10" t="s">
        <v>103079</v>
      </c>
      <c r="B966" s="10" t="s">
        <v>109015</v>
      </c>
      <c r="C966" s="11">
        <v>1</v>
      </c>
      <c r="D966" s="11">
        <v>1</v>
      </c>
      <c r="E966" s="11">
        <v>10</v>
      </c>
      <c r="F966" s="12">
        <v>1</v>
      </c>
      <c r="G966" s="7" t="s">
        <v>79</v>
      </c>
      <c r="H966" s="12">
        <v>0</v>
      </c>
      <c r="I966" s="13">
        <v>64000000</v>
      </c>
      <c r="J966" s="13">
        <v>15291901</v>
      </c>
      <c r="K966" s="14">
        <v>1</v>
      </c>
      <c r="L966" s="14">
        <v>3</v>
      </c>
      <c r="M966" s="15"/>
      <c r="N966" s="7" t="s">
        <v>104</v>
      </c>
      <c r="O966" s="10" t="s">
        <v>109560</v>
      </c>
      <c r="P966" s="7" t="s">
        <v>107964</v>
      </c>
      <c r="Q966" s="7" t="s">
        <v>107965</v>
      </c>
      <c r="R966"/>
    </row>
    <row r="967" spans="1:18" ht="45" x14ac:dyDescent="0.2">
      <c r="A967" s="10" t="s">
        <v>103079</v>
      </c>
      <c r="B967" s="10" t="s">
        <v>109016</v>
      </c>
      <c r="C967" s="11">
        <v>1</v>
      </c>
      <c r="D967" s="11">
        <v>1</v>
      </c>
      <c r="E967" s="11">
        <v>10</v>
      </c>
      <c r="F967" s="12">
        <v>1</v>
      </c>
      <c r="G967" s="7" t="s">
        <v>79</v>
      </c>
      <c r="H967" s="12">
        <v>0</v>
      </c>
      <c r="I967" s="13">
        <v>80000000</v>
      </c>
      <c r="J967" s="13">
        <v>16111104</v>
      </c>
      <c r="K967" s="14">
        <v>1</v>
      </c>
      <c r="L967" s="14">
        <v>3</v>
      </c>
      <c r="M967" s="15"/>
      <c r="N967" s="7" t="s">
        <v>104</v>
      </c>
      <c r="O967" s="10" t="s">
        <v>109560</v>
      </c>
      <c r="P967" s="7" t="s">
        <v>107964</v>
      </c>
      <c r="Q967" s="7" t="s">
        <v>107965</v>
      </c>
      <c r="R967"/>
    </row>
    <row r="968" spans="1:18" ht="45" x14ac:dyDescent="0.2">
      <c r="A968" s="10" t="s">
        <v>103079</v>
      </c>
      <c r="B968" s="10" t="s">
        <v>109017</v>
      </c>
      <c r="C968" s="11">
        <v>1</v>
      </c>
      <c r="D968" s="11">
        <v>1</v>
      </c>
      <c r="E968" s="11">
        <v>10</v>
      </c>
      <c r="F968" s="12">
        <v>1</v>
      </c>
      <c r="G968" s="7" t="s">
        <v>79</v>
      </c>
      <c r="H968" s="12">
        <v>0</v>
      </c>
      <c r="I968" s="13">
        <v>80000000</v>
      </c>
      <c r="J968" s="13">
        <v>17941911</v>
      </c>
      <c r="K968" s="14">
        <v>1</v>
      </c>
      <c r="L968" s="14">
        <v>3</v>
      </c>
      <c r="M968" s="15"/>
      <c r="N968" s="7" t="s">
        <v>104</v>
      </c>
      <c r="O968" s="10" t="s">
        <v>109560</v>
      </c>
      <c r="P968" s="7" t="s">
        <v>107964</v>
      </c>
      <c r="Q968" s="7" t="s">
        <v>107965</v>
      </c>
      <c r="R968"/>
    </row>
    <row r="969" spans="1:18" ht="45" x14ac:dyDescent="0.2">
      <c r="A969" s="10" t="s">
        <v>103079</v>
      </c>
      <c r="B969" s="10" t="s">
        <v>109018</v>
      </c>
      <c r="C969" s="11">
        <v>1</v>
      </c>
      <c r="D969" s="11">
        <v>1</v>
      </c>
      <c r="E969" s="11">
        <v>10</v>
      </c>
      <c r="F969" s="12">
        <v>1</v>
      </c>
      <c r="G969" s="7" t="s">
        <v>79</v>
      </c>
      <c r="H969" s="12">
        <v>0</v>
      </c>
      <c r="I969" s="13">
        <v>80000000</v>
      </c>
      <c r="J969" s="13">
        <v>16111104</v>
      </c>
      <c r="K969" s="14">
        <v>1</v>
      </c>
      <c r="L969" s="14">
        <v>3</v>
      </c>
      <c r="M969" s="15"/>
      <c r="N969" s="7" t="s">
        <v>104</v>
      </c>
      <c r="O969" s="10" t="s">
        <v>109560</v>
      </c>
      <c r="P969" s="7" t="s">
        <v>107964</v>
      </c>
      <c r="Q969" s="7" t="s">
        <v>107965</v>
      </c>
      <c r="R969"/>
    </row>
    <row r="970" spans="1:18" ht="45" x14ac:dyDescent="0.2">
      <c r="A970" s="10" t="s">
        <v>103079</v>
      </c>
      <c r="B970" s="10" t="s">
        <v>109019</v>
      </c>
      <c r="C970" s="11">
        <v>1</v>
      </c>
      <c r="D970" s="11">
        <v>1</v>
      </c>
      <c r="E970" s="11">
        <v>10</v>
      </c>
      <c r="F970" s="12">
        <v>1</v>
      </c>
      <c r="G970" s="7" t="s">
        <v>79</v>
      </c>
      <c r="H970" s="12">
        <v>0</v>
      </c>
      <c r="I970" s="13">
        <v>120000000</v>
      </c>
      <c r="J970" s="13">
        <v>23434333</v>
      </c>
      <c r="K970" s="14">
        <v>1</v>
      </c>
      <c r="L970" s="14">
        <v>3</v>
      </c>
      <c r="M970" s="15"/>
      <c r="N970" s="7" t="s">
        <v>104</v>
      </c>
      <c r="O970" s="10" t="s">
        <v>109560</v>
      </c>
      <c r="P970" s="7" t="s">
        <v>107964</v>
      </c>
      <c r="Q970" s="7" t="s">
        <v>107965</v>
      </c>
      <c r="R970"/>
    </row>
    <row r="971" spans="1:18" ht="45" x14ac:dyDescent="0.2">
      <c r="A971" s="10" t="s">
        <v>103079</v>
      </c>
      <c r="B971" s="10" t="s">
        <v>109020</v>
      </c>
      <c r="C971" s="11">
        <v>1</v>
      </c>
      <c r="D971" s="11">
        <v>1</v>
      </c>
      <c r="E971" s="11">
        <v>10</v>
      </c>
      <c r="F971" s="12">
        <v>1</v>
      </c>
      <c r="G971" s="7" t="s">
        <v>79</v>
      </c>
      <c r="H971" s="12">
        <v>0</v>
      </c>
      <c r="I971" s="13">
        <v>60000000</v>
      </c>
      <c r="J971" s="13">
        <v>11717167</v>
      </c>
      <c r="K971" s="14">
        <v>1</v>
      </c>
      <c r="L971" s="14">
        <v>3</v>
      </c>
      <c r="M971" s="15"/>
      <c r="N971" s="7" t="s">
        <v>104</v>
      </c>
      <c r="O971" s="10" t="s">
        <v>109560</v>
      </c>
      <c r="P971" s="7" t="s">
        <v>107964</v>
      </c>
      <c r="Q971" s="7" t="s">
        <v>107965</v>
      </c>
      <c r="R971"/>
    </row>
    <row r="972" spans="1:18" ht="45" x14ac:dyDescent="0.2">
      <c r="A972" s="10" t="s">
        <v>103079</v>
      </c>
      <c r="B972" s="10" t="s">
        <v>109021</v>
      </c>
      <c r="C972" s="11">
        <v>1</v>
      </c>
      <c r="D972" s="11">
        <v>1</v>
      </c>
      <c r="E972" s="11">
        <v>10</v>
      </c>
      <c r="F972" s="12">
        <v>1</v>
      </c>
      <c r="G972" s="7" t="s">
        <v>79</v>
      </c>
      <c r="H972" s="12">
        <v>0</v>
      </c>
      <c r="I972" s="13">
        <v>200000000</v>
      </c>
      <c r="J972" s="13">
        <v>41010083</v>
      </c>
      <c r="K972" s="14">
        <v>1</v>
      </c>
      <c r="L972" s="14">
        <v>3</v>
      </c>
      <c r="M972" s="15"/>
      <c r="N972" s="7" t="s">
        <v>104</v>
      </c>
      <c r="O972" s="10" t="s">
        <v>109560</v>
      </c>
      <c r="P972" s="7" t="s">
        <v>107964</v>
      </c>
      <c r="Q972" s="7" t="s">
        <v>107965</v>
      </c>
      <c r="R972"/>
    </row>
    <row r="973" spans="1:18" ht="45" x14ac:dyDescent="0.2">
      <c r="A973" s="10" t="s">
        <v>103079</v>
      </c>
      <c r="B973" s="10" t="s">
        <v>109022</v>
      </c>
      <c r="C973" s="11">
        <v>1</v>
      </c>
      <c r="D973" s="11">
        <v>1</v>
      </c>
      <c r="E973" s="11">
        <v>14</v>
      </c>
      <c r="F973" s="12">
        <v>1</v>
      </c>
      <c r="G973" s="7" t="s">
        <v>79</v>
      </c>
      <c r="H973" s="12">
        <v>0</v>
      </c>
      <c r="I973" s="13">
        <v>26996104</v>
      </c>
      <c r="J973" s="13">
        <v>26996104</v>
      </c>
      <c r="K973" s="14">
        <v>1</v>
      </c>
      <c r="L973" s="14">
        <v>3</v>
      </c>
      <c r="M973" s="15"/>
      <c r="N973" s="7" t="s">
        <v>104</v>
      </c>
      <c r="O973" s="10" t="s">
        <v>109560</v>
      </c>
      <c r="P973" s="7" t="s">
        <v>107964</v>
      </c>
      <c r="Q973" s="7" t="s">
        <v>107965</v>
      </c>
      <c r="R973"/>
    </row>
    <row r="974" spans="1:18" ht="45" x14ac:dyDescent="0.2">
      <c r="A974" s="10" t="s">
        <v>103079</v>
      </c>
      <c r="B974" s="10" t="s">
        <v>109023</v>
      </c>
      <c r="C974" s="11">
        <v>1</v>
      </c>
      <c r="D974" s="11">
        <v>1</v>
      </c>
      <c r="E974" s="11">
        <v>14</v>
      </c>
      <c r="F974" s="12">
        <v>1</v>
      </c>
      <c r="G974" s="7" t="s">
        <v>79</v>
      </c>
      <c r="H974" s="12">
        <v>0</v>
      </c>
      <c r="I974" s="13">
        <v>104640373</v>
      </c>
      <c r="J974" s="13">
        <v>104640373</v>
      </c>
      <c r="K974" s="14">
        <v>1</v>
      </c>
      <c r="L974" s="14">
        <v>3</v>
      </c>
      <c r="M974" s="15"/>
      <c r="N974" s="7" t="s">
        <v>104</v>
      </c>
      <c r="O974" s="10" t="s">
        <v>109560</v>
      </c>
      <c r="P974" s="7" t="s">
        <v>107964</v>
      </c>
      <c r="Q974" s="7" t="s">
        <v>107965</v>
      </c>
      <c r="R974"/>
    </row>
    <row r="975" spans="1:18" ht="45" x14ac:dyDescent="0.2">
      <c r="A975" s="10" t="s">
        <v>103079</v>
      </c>
      <c r="B975" s="10" t="s">
        <v>109024</v>
      </c>
      <c r="C975" s="11">
        <v>1</v>
      </c>
      <c r="D975" s="11">
        <v>1</v>
      </c>
      <c r="E975" s="11">
        <v>14</v>
      </c>
      <c r="F975" s="12">
        <v>1</v>
      </c>
      <c r="G975" s="7" t="s">
        <v>79</v>
      </c>
      <c r="H975" s="12">
        <v>0</v>
      </c>
      <c r="I975" s="13">
        <v>50028707</v>
      </c>
      <c r="J975" s="13">
        <v>50028707</v>
      </c>
      <c r="K975" s="14">
        <v>1</v>
      </c>
      <c r="L975" s="14">
        <v>3</v>
      </c>
      <c r="M975" s="15"/>
      <c r="N975" s="7" t="s">
        <v>104</v>
      </c>
      <c r="O975" s="10" t="s">
        <v>109560</v>
      </c>
      <c r="P975" s="7" t="s">
        <v>107964</v>
      </c>
      <c r="Q975" s="7" t="s">
        <v>107965</v>
      </c>
      <c r="R975"/>
    </row>
    <row r="976" spans="1:18" ht="45" x14ac:dyDescent="0.2">
      <c r="A976" s="10" t="s">
        <v>103079</v>
      </c>
      <c r="B976" s="10" t="s">
        <v>109025</v>
      </c>
      <c r="C976" s="11">
        <v>1</v>
      </c>
      <c r="D976" s="11">
        <v>1</v>
      </c>
      <c r="E976" s="11">
        <v>14</v>
      </c>
      <c r="F976" s="12">
        <v>1</v>
      </c>
      <c r="G976" s="7" t="s">
        <v>79</v>
      </c>
      <c r="H976" s="12">
        <v>0</v>
      </c>
      <c r="I976" s="13">
        <v>54276652</v>
      </c>
      <c r="J976" s="13">
        <v>54276652</v>
      </c>
      <c r="K976" s="14">
        <v>1</v>
      </c>
      <c r="L976" s="14">
        <v>3</v>
      </c>
      <c r="M976" s="15"/>
      <c r="N976" s="7" t="s">
        <v>104</v>
      </c>
      <c r="O976" s="10" t="s">
        <v>109560</v>
      </c>
      <c r="P976" s="7" t="s">
        <v>107964</v>
      </c>
      <c r="Q976" s="7" t="s">
        <v>107965</v>
      </c>
      <c r="R976"/>
    </row>
    <row r="977" spans="1:18" ht="45" x14ac:dyDescent="0.2">
      <c r="A977" s="10" t="s">
        <v>103079</v>
      </c>
      <c r="B977" s="10" t="s">
        <v>109026</v>
      </c>
      <c r="C977" s="11">
        <v>1</v>
      </c>
      <c r="D977" s="11">
        <v>1</v>
      </c>
      <c r="E977" s="11">
        <v>14</v>
      </c>
      <c r="F977" s="12">
        <v>1</v>
      </c>
      <c r="G977" s="7" t="s">
        <v>79</v>
      </c>
      <c r="H977" s="12">
        <v>0</v>
      </c>
      <c r="I977" s="13">
        <v>54276652</v>
      </c>
      <c r="J977" s="13">
        <v>54276652</v>
      </c>
      <c r="K977" s="14">
        <v>1</v>
      </c>
      <c r="L977" s="14">
        <v>3</v>
      </c>
      <c r="M977" s="15"/>
      <c r="N977" s="7" t="s">
        <v>104</v>
      </c>
      <c r="O977" s="10" t="s">
        <v>109560</v>
      </c>
      <c r="P977" s="7" t="s">
        <v>107964</v>
      </c>
      <c r="Q977" s="7" t="s">
        <v>107965</v>
      </c>
      <c r="R977"/>
    </row>
    <row r="978" spans="1:18" ht="45" x14ac:dyDescent="0.2">
      <c r="A978" s="10" t="s">
        <v>103079</v>
      </c>
      <c r="B978" s="10" t="s">
        <v>109027</v>
      </c>
      <c r="C978" s="11">
        <v>6</v>
      </c>
      <c r="D978" s="11">
        <v>6</v>
      </c>
      <c r="E978" s="11">
        <v>6</v>
      </c>
      <c r="F978" s="12">
        <v>1</v>
      </c>
      <c r="G978" s="7" t="s">
        <v>79</v>
      </c>
      <c r="H978" s="12">
        <v>0</v>
      </c>
      <c r="I978" s="13">
        <v>350000000</v>
      </c>
      <c r="J978" s="13">
        <v>350000000</v>
      </c>
      <c r="K978" s="14">
        <v>0</v>
      </c>
      <c r="L978" s="14">
        <v>0</v>
      </c>
      <c r="M978" s="15"/>
      <c r="N978" s="7" t="s">
        <v>104</v>
      </c>
      <c r="O978" s="10" t="s">
        <v>109560</v>
      </c>
      <c r="P978" s="7" t="s">
        <v>107964</v>
      </c>
      <c r="Q978" s="7" t="s">
        <v>107965</v>
      </c>
      <c r="R978"/>
    </row>
    <row r="979" spans="1:18" ht="33.75" x14ac:dyDescent="0.2">
      <c r="A979" s="10" t="s">
        <v>103089</v>
      </c>
      <c r="B979" s="10" t="s">
        <v>109028</v>
      </c>
      <c r="C979" s="11">
        <v>6</v>
      </c>
      <c r="D979" s="11">
        <v>6</v>
      </c>
      <c r="E979" s="11">
        <v>6</v>
      </c>
      <c r="F979" s="12">
        <v>1</v>
      </c>
      <c r="G979" s="7" t="s">
        <v>79</v>
      </c>
      <c r="H979" s="12">
        <v>0</v>
      </c>
      <c r="I979" s="13">
        <v>101281203</v>
      </c>
      <c r="J979" s="13">
        <v>101281203</v>
      </c>
      <c r="K979" s="14">
        <v>0</v>
      </c>
      <c r="L979" s="14">
        <v>0</v>
      </c>
      <c r="M979" s="15"/>
      <c r="N979" s="7" t="s">
        <v>104</v>
      </c>
      <c r="O979" s="10" t="s">
        <v>109560</v>
      </c>
      <c r="P979" s="7" t="s">
        <v>107964</v>
      </c>
      <c r="Q979" s="7" t="s">
        <v>107965</v>
      </c>
      <c r="R979"/>
    </row>
    <row r="980" spans="1:18" ht="22.5" x14ac:dyDescent="0.2">
      <c r="A980" s="10" t="s">
        <v>103569</v>
      </c>
      <c r="B980" s="10" t="s">
        <v>109029</v>
      </c>
      <c r="C980" s="11">
        <v>2</v>
      </c>
      <c r="D980" s="11">
        <v>2</v>
      </c>
      <c r="E980" s="11">
        <v>6</v>
      </c>
      <c r="F980" s="12">
        <v>1</v>
      </c>
      <c r="G980" s="7" t="s">
        <v>44</v>
      </c>
      <c r="H980" s="12">
        <v>0</v>
      </c>
      <c r="I980" s="13">
        <v>200000000</v>
      </c>
      <c r="J980" s="13">
        <v>200000000</v>
      </c>
      <c r="K980" s="14">
        <v>0</v>
      </c>
      <c r="L980" s="14">
        <v>0</v>
      </c>
      <c r="M980" s="15"/>
      <c r="N980" s="7" t="s">
        <v>104</v>
      </c>
      <c r="O980" s="10" t="s">
        <v>109560</v>
      </c>
      <c r="P980" s="7" t="s">
        <v>107964</v>
      </c>
      <c r="Q980" s="7" t="s">
        <v>107965</v>
      </c>
      <c r="R980"/>
    </row>
    <row r="981" spans="1:18" ht="22.5" x14ac:dyDescent="0.2">
      <c r="A981" s="10" t="s">
        <v>103079</v>
      </c>
      <c r="B981" s="10" t="s">
        <v>109030</v>
      </c>
      <c r="C981" s="11">
        <v>6</v>
      </c>
      <c r="D981" s="11">
        <v>6</v>
      </c>
      <c r="E981" s="11">
        <v>6</v>
      </c>
      <c r="F981" s="12">
        <v>1</v>
      </c>
      <c r="G981" s="7" t="s">
        <v>79</v>
      </c>
      <c r="H981" s="12">
        <v>0</v>
      </c>
      <c r="I981" s="13">
        <v>225000000</v>
      </c>
      <c r="J981" s="13">
        <v>225000000</v>
      </c>
      <c r="K981" s="14">
        <v>0</v>
      </c>
      <c r="L981" s="14">
        <v>0</v>
      </c>
      <c r="M981" s="15"/>
      <c r="N981" s="7" t="s">
        <v>104</v>
      </c>
      <c r="O981" s="10" t="s">
        <v>109560</v>
      </c>
      <c r="P981" s="7" t="s">
        <v>107964</v>
      </c>
      <c r="Q981" s="7" t="s">
        <v>107965</v>
      </c>
      <c r="R981"/>
    </row>
    <row r="982" spans="1:18" ht="22.5" x14ac:dyDescent="0.2">
      <c r="A982" s="10" t="s">
        <v>103079</v>
      </c>
      <c r="B982" s="10" t="s">
        <v>109031</v>
      </c>
      <c r="C982" s="11">
        <v>6</v>
      </c>
      <c r="D982" s="11">
        <v>6</v>
      </c>
      <c r="E982" s="11">
        <v>3</v>
      </c>
      <c r="F982" s="12">
        <v>1</v>
      </c>
      <c r="G982" s="7" t="s">
        <v>79</v>
      </c>
      <c r="H982" s="12">
        <v>0</v>
      </c>
      <c r="I982" s="13">
        <v>25000000</v>
      </c>
      <c r="J982" s="13">
        <v>25000000</v>
      </c>
      <c r="K982" s="14">
        <v>0</v>
      </c>
      <c r="L982" s="14">
        <v>0</v>
      </c>
      <c r="M982" s="15"/>
      <c r="N982" s="7" t="s">
        <v>104</v>
      </c>
      <c r="O982" s="10" t="s">
        <v>109560</v>
      </c>
      <c r="P982" s="7" t="s">
        <v>107964</v>
      </c>
      <c r="Q982" s="7" t="s">
        <v>107965</v>
      </c>
      <c r="R982"/>
    </row>
    <row r="983" spans="1:18" ht="22.5" x14ac:dyDescent="0.2">
      <c r="A983" s="10" t="s">
        <v>103089</v>
      </c>
      <c r="B983" s="10" t="s">
        <v>109032</v>
      </c>
      <c r="C983" s="11">
        <v>2</v>
      </c>
      <c r="D983" s="11">
        <v>2</v>
      </c>
      <c r="E983" s="11">
        <v>6</v>
      </c>
      <c r="F983" s="12">
        <v>1</v>
      </c>
      <c r="G983" s="7" t="s">
        <v>58</v>
      </c>
      <c r="H983" s="12">
        <v>0</v>
      </c>
      <c r="I983" s="13">
        <v>60000000</v>
      </c>
      <c r="J983" s="13">
        <v>60000000</v>
      </c>
      <c r="K983" s="14">
        <v>0</v>
      </c>
      <c r="L983" s="14">
        <v>0</v>
      </c>
      <c r="M983" s="15"/>
      <c r="N983" s="7" t="s">
        <v>104</v>
      </c>
      <c r="O983" s="10" t="s">
        <v>109560</v>
      </c>
      <c r="P983" s="7" t="s">
        <v>107964</v>
      </c>
      <c r="Q983" s="7" t="s">
        <v>107965</v>
      </c>
      <c r="R983"/>
    </row>
    <row r="984" spans="1:18" ht="22.5" x14ac:dyDescent="0.2">
      <c r="A984" s="10" t="s">
        <v>103089</v>
      </c>
      <c r="B984" s="10" t="s">
        <v>109033</v>
      </c>
      <c r="C984" s="11">
        <v>2</v>
      </c>
      <c r="D984" s="11">
        <v>2</v>
      </c>
      <c r="E984" s="11">
        <v>10</v>
      </c>
      <c r="F984" s="12">
        <v>1</v>
      </c>
      <c r="G984" s="7" t="s">
        <v>58</v>
      </c>
      <c r="H984" s="12">
        <v>0</v>
      </c>
      <c r="I984" s="13">
        <v>70000000</v>
      </c>
      <c r="J984" s="13">
        <v>70000000</v>
      </c>
      <c r="K984" s="14">
        <v>0</v>
      </c>
      <c r="L984" s="14">
        <v>0</v>
      </c>
      <c r="M984" s="15"/>
      <c r="N984" s="7" t="s">
        <v>104</v>
      </c>
      <c r="O984" s="10" t="s">
        <v>109560</v>
      </c>
      <c r="P984" s="7" t="s">
        <v>107964</v>
      </c>
      <c r="Q984" s="7" t="s">
        <v>107965</v>
      </c>
      <c r="R984"/>
    </row>
    <row r="985" spans="1:18" ht="22.5" x14ac:dyDescent="0.2">
      <c r="A985" s="10" t="s">
        <v>103089</v>
      </c>
      <c r="B985" s="10" t="s">
        <v>109034</v>
      </c>
      <c r="C985" s="11">
        <v>6</v>
      </c>
      <c r="D985" s="11">
        <v>6</v>
      </c>
      <c r="E985" s="11">
        <v>6</v>
      </c>
      <c r="F985" s="12">
        <v>1</v>
      </c>
      <c r="G985" s="7" t="s">
        <v>79</v>
      </c>
      <c r="H985" s="12">
        <v>0</v>
      </c>
      <c r="I985" s="13">
        <v>40000000</v>
      </c>
      <c r="J985" s="13">
        <v>40000000</v>
      </c>
      <c r="K985" s="14">
        <v>0</v>
      </c>
      <c r="L985" s="14">
        <v>0</v>
      </c>
      <c r="M985" s="15"/>
      <c r="N985" s="7" t="s">
        <v>104</v>
      </c>
      <c r="O985" s="10" t="s">
        <v>109560</v>
      </c>
      <c r="P985" s="7" t="s">
        <v>107964</v>
      </c>
      <c r="Q985" s="7" t="s">
        <v>107965</v>
      </c>
      <c r="R985"/>
    </row>
    <row r="986" spans="1:18" ht="33.75" x14ac:dyDescent="0.2">
      <c r="A986" s="10" t="s">
        <v>103089</v>
      </c>
      <c r="B986" s="10" t="s">
        <v>109035</v>
      </c>
      <c r="C986" s="11">
        <v>6</v>
      </c>
      <c r="D986" s="11">
        <v>6</v>
      </c>
      <c r="E986" s="11">
        <v>6</v>
      </c>
      <c r="F986" s="12">
        <v>1</v>
      </c>
      <c r="G986" s="7" t="s">
        <v>79</v>
      </c>
      <c r="H986" s="12">
        <v>0</v>
      </c>
      <c r="I986" s="13">
        <v>75000000</v>
      </c>
      <c r="J986" s="13">
        <v>75000000</v>
      </c>
      <c r="K986" s="14">
        <v>0</v>
      </c>
      <c r="L986" s="14">
        <v>0</v>
      </c>
      <c r="M986" s="15"/>
      <c r="N986" s="7" t="s">
        <v>104</v>
      </c>
      <c r="O986" s="10" t="s">
        <v>109560</v>
      </c>
      <c r="P986" s="7" t="s">
        <v>107964</v>
      </c>
      <c r="Q986" s="7" t="s">
        <v>107965</v>
      </c>
      <c r="R986"/>
    </row>
    <row r="987" spans="1:18" ht="33.75" x14ac:dyDescent="0.2">
      <c r="A987" s="10" t="s">
        <v>103079</v>
      </c>
      <c r="B987" s="10" t="s">
        <v>109036</v>
      </c>
      <c r="C987" s="11">
        <v>6</v>
      </c>
      <c r="D987" s="11">
        <v>6</v>
      </c>
      <c r="E987" s="11">
        <v>6</v>
      </c>
      <c r="F987" s="12">
        <v>1</v>
      </c>
      <c r="G987" s="7" t="s">
        <v>79</v>
      </c>
      <c r="H987" s="12">
        <v>0</v>
      </c>
      <c r="I987" s="13">
        <v>20000000</v>
      </c>
      <c r="J987" s="13">
        <v>20000000</v>
      </c>
      <c r="K987" s="14">
        <v>0</v>
      </c>
      <c r="L987" s="14">
        <v>0</v>
      </c>
      <c r="M987" s="15"/>
      <c r="N987" s="7" t="s">
        <v>104</v>
      </c>
      <c r="O987" s="10" t="s">
        <v>109560</v>
      </c>
      <c r="P987" s="7" t="s">
        <v>107964</v>
      </c>
      <c r="Q987" s="7" t="s">
        <v>107965</v>
      </c>
      <c r="R987"/>
    </row>
    <row r="988" spans="1:18" ht="22.5" x14ac:dyDescent="0.2">
      <c r="A988" s="10" t="s">
        <v>103079</v>
      </c>
      <c r="B988" s="10" t="s">
        <v>109412</v>
      </c>
      <c r="C988" s="11">
        <v>7</v>
      </c>
      <c r="D988" s="11">
        <v>7</v>
      </c>
      <c r="E988" s="11">
        <v>6</v>
      </c>
      <c r="F988" s="12">
        <v>1</v>
      </c>
      <c r="G988" s="7" t="s">
        <v>79</v>
      </c>
      <c r="H988" s="12">
        <v>0</v>
      </c>
      <c r="I988" s="13">
        <v>96281203</v>
      </c>
      <c r="J988" s="13">
        <v>96281203</v>
      </c>
      <c r="K988" s="14">
        <v>0</v>
      </c>
      <c r="L988" s="14">
        <v>0</v>
      </c>
      <c r="M988" s="15"/>
      <c r="N988" s="7" t="s">
        <v>104</v>
      </c>
      <c r="O988" s="10" t="s">
        <v>109560</v>
      </c>
      <c r="P988" s="7" t="s">
        <v>107964</v>
      </c>
      <c r="Q988" s="7" t="s">
        <v>107965</v>
      </c>
      <c r="R988"/>
    </row>
    <row r="989" spans="1:18" ht="22.5" x14ac:dyDescent="0.2">
      <c r="A989" s="10" t="s">
        <v>103169</v>
      </c>
      <c r="B989" s="10" t="s">
        <v>109037</v>
      </c>
      <c r="C989" s="11">
        <v>7</v>
      </c>
      <c r="D989" s="11">
        <v>7</v>
      </c>
      <c r="E989" s="11">
        <v>5</v>
      </c>
      <c r="F989" s="12">
        <v>1</v>
      </c>
      <c r="G989" s="7" t="s">
        <v>79</v>
      </c>
      <c r="H989" s="12">
        <v>0</v>
      </c>
      <c r="I989" s="13">
        <v>99330187</v>
      </c>
      <c r="J989" s="13">
        <v>99330187</v>
      </c>
      <c r="K989" s="14">
        <v>0</v>
      </c>
      <c r="L989" s="14">
        <v>0</v>
      </c>
      <c r="M989" s="15"/>
      <c r="N989" s="7" t="s">
        <v>104</v>
      </c>
      <c r="O989" s="10" t="s">
        <v>109560</v>
      </c>
      <c r="P989" s="7" t="s">
        <v>107964</v>
      </c>
      <c r="Q989" s="7" t="s">
        <v>107965</v>
      </c>
      <c r="R989"/>
    </row>
    <row r="990" spans="1:18" ht="22.5" x14ac:dyDescent="0.2">
      <c r="A990" s="10" t="s">
        <v>103169</v>
      </c>
      <c r="B990" s="10" t="s">
        <v>109038</v>
      </c>
      <c r="C990" s="11">
        <v>7</v>
      </c>
      <c r="D990" s="11">
        <v>7</v>
      </c>
      <c r="E990" s="11">
        <v>5</v>
      </c>
      <c r="F990" s="12">
        <v>1</v>
      </c>
      <c r="G990" s="7" t="s">
        <v>79</v>
      </c>
      <c r="H990" s="12">
        <v>0</v>
      </c>
      <c r="I990" s="13">
        <v>230000000</v>
      </c>
      <c r="J990" s="13">
        <v>230000000</v>
      </c>
      <c r="K990" s="14">
        <v>0</v>
      </c>
      <c r="L990" s="14">
        <v>0</v>
      </c>
      <c r="M990" s="15"/>
      <c r="N990" s="7" t="s">
        <v>104</v>
      </c>
      <c r="O990" s="10" t="s">
        <v>109560</v>
      </c>
      <c r="P990" s="7" t="s">
        <v>107964</v>
      </c>
      <c r="Q990" s="7" t="s">
        <v>107965</v>
      </c>
      <c r="R990"/>
    </row>
    <row r="991" spans="1:18" ht="22.5" x14ac:dyDescent="0.2">
      <c r="A991" s="10" t="s">
        <v>106040</v>
      </c>
      <c r="B991" s="10" t="s">
        <v>109039</v>
      </c>
      <c r="C991" s="11">
        <v>1</v>
      </c>
      <c r="D991" s="11">
        <v>1</v>
      </c>
      <c r="E991" s="11">
        <v>15</v>
      </c>
      <c r="F991" s="12">
        <v>1</v>
      </c>
      <c r="G991" s="7" t="s">
        <v>120</v>
      </c>
      <c r="H991" s="12">
        <v>0</v>
      </c>
      <c r="I991" s="13">
        <v>35000000</v>
      </c>
      <c r="J991" s="13">
        <v>30000000</v>
      </c>
      <c r="K991" s="14">
        <v>1</v>
      </c>
      <c r="L991" s="14">
        <v>3</v>
      </c>
      <c r="M991" s="15"/>
      <c r="N991" s="7" t="s">
        <v>104</v>
      </c>
      <c r="O991" s="10" t="s">
        <v>109560</v>
      </c>
      <c r="P991" s="7" t="s">
        <v>107966</v>
      </c>
      <c r="Q991" s="7" t="s">
        <v>107965</v>
      </c>
      <c r="R991"/>
    </row>
    <row r="992" spans="1:18" ht="22.5" x14ac:dyDescent="0.2">
      <c r="A992" s="10" t="s">
        <v>103603</v>
      </c>
      <c r="B992" s="10" t="s">
        <v>109040</v>
      </c>
      <c r="C992" s="11">
        <v>1</v>
      </c>
      <c r="D992" s="11">
        <v>1</v>
      </c>
      <c r="E992" s="11">
        <v>12</v>
      </c>
      <c r="F992" s="12">
        <v>1</v>
      </c>
      <c r="G992" s="7" t="s">
        <v>120</v>
      </c>
      <c r="H992" s="12">
        <v>0</v>
      </c>
      <c r="I992" s="13">
        <v>103718797</v>
      </c>
      <c r="J992" s="13">
        <v>103718797</v>
      </c>
      <c r="K992" s="14">
        <v>0</v>
      </c>
      <c r="L992" s="14">
        <v>0</v>
      </c>
      <c r="M992" s="15"/>
      <c r="N992" s="7" t="s">
        <v>104</v>
      </c>
      <c r="O992" s="10" t="s">
        <v>109560</v>
      </c>
      <c r="P992" s="7" t="s">
        <v>107964</v>
      </c>
      <c r="Q992" s="7" t="s">
        <v>107965</v>
      </c>
      <c r="R992"/>
    </row>
    <row r="993" spans="1:18" ht="22.5" x14ac:dyDescent="0.2">
      <c r="A993" s="10" t="s">
        <v>103603</v>
      </c>
      <c r="B993" s="10" t="s">
        <v>109041</v>
      </c>
      <c r="C993" s="11">
        <v>1</v>
      </c>
      <c r="D993" s="11">
        <v>1</v>
      </c>
      <c r="E993" s="11">
        <v>12</v>
      </c>
      <c r="F993" s="12">
        <v>1</v>
      </c>
      <c r="G993" s="7" t="s">
        <v>120</v>
      </c>
      <c r="H993" s="12">
        <v>0</v>
      </c>
      <c r="I993" s="13">
        <v>103718797</v>
      </c>
      <c r="J993" s="13">
        <v>103718797</v>
      </c>
      <c r="K993" s="14">
        <v>0</v>
      </c>
      <c r="L993" s="14">
        <v>0</v>
      </c>
      <c r="M993" s="15"/>
      <c r="N993" s="7" t="s">
        <v>104</v>
      </c>
      <c r="O993" s="10" t="s">
        <v>109560</v>
      </c>
      <c r="P993" s="7" t="s">
        <v>107964</v>
      </c>
      <c r="Q993" s="7" t="s">
        <v>107965</v>
      </c>
      <c r="R993"/>
    </row>
    <row r="994" spans="1:18" ht="22.5" x14ac:dyDescent="0.2">
      <c r="A994" s="10" t="s">
        <v>103603</v>
      </c>
      <c r="B994" s="10" t="s">
        <v>109042</v>
      </c>
      <c r="C994" s="11">
        <v>1</v>
      </c>
      <c r="D994" s="11">
        <v>1</v>
      </c>
      <c r="E994" s="11">
        <v>12</v>
      </c>
      <c r="F994" s="12">
        <v>1</v>
      </c>
      <c r="G994" s="7" t="s">
        <v>120</v>
      </c>
      <c r="H994" s="12">
        <v>0</v>
      </c>
      <c r="I994" s="13">
        <v>103718797</v>
      </c>
      <c r="J994" s="13">
        <v>103718797</v>
      </c>
      <c r="K994" s="14">
        <v>0</v>
      </c>
      <c r="L994" s="14">
        <v>0</v>
      </c>
      <c r="M994" s="15"/>
      <c r="N994" s="7" t="s">
        <v>104</v>
      </c>
      <c r="O994" s="10" t="s">
        <v>109560</v>
      </c>
      <c r="P994" s="7" t="s">
        <v>107964</v>
      </c>
      <c r="Q994" s="7" t="s">
        <v>107965</v>
      </c>
      <c r="R994"/>
    </row>
    <row r="995" spans="1:18" ht="22.5" x14ac:dyDescent="0.2">
      <c r="A995" s="10" t="s">
        <v>103603</v>
      </c>
      <c r="B995" s="10" t="s">
        <v>109043</v>
      </c>
      <c r="C995" s="11">
        <v>6</v>
      </c>
      <c r="D995" s="11">
        <v>6</v>
      </c>
      <c r="E995" s="11">
        <v>6</v>
      </c>
      <c r="F995" s="12">
        <v>1</v>
      </c>
      <c r="G995" s="7" t="s">
        <v>120</v>
      </c>
      <c r="H995" s="12">
        <v>0</v>
      </c>
      <c r="I995" s="13">
        <v>11951016</v>
      </c>
      <c r="J995" s="13">
        <v>11951016</v>
      </c>
      <c r="K995" s="14">
        <v>0</v>
      </c>
      <c r="L995" s="14">
        <v>0</v>
      </c>
      <c r="M995" s="15"/>
      <c r="N995" s="7" t="s">
        <v>104</v>
      </c>
      <c r="O995" s="10" t="s">
        <v>109560</v>
      </c>
      <c r="P995" s="7" t="s">
        <v>107964</v>
      </c>
      <c r="Q995" s="7" t="s">
        <v>107965</v>
      </c>
      <c r="R995"/>
    </row>
    <row r="996" spans="1:18" ht="22.5" x14ac:dyDescent="0.2">
      <c r="A996" s="10" t="s">
        <v>105905</v>
      </c>
      <c r="B996" s="10" t="s">
        <v>109044</v>
      </c>
      <c r="C996" s="11">
        <v>1</v>
      </c>
      <c r="D996" s="11">
        <v>1</v>
      </c>
      <c r="E996" s="11">
        <v>16</v>
      </c>
      <c r="F996" s="12">
        <v>1</v>
      </c>
      <c r="G996" s="7" t="s">
        <v>120</v>
      </c>
      <c r="H996" s="12">
        <v>0</v>
      </c>
      <c r="I996" s="13">
        <v>85000000</v>
      </c>
      <c r="J996" s="13">
        <v>85000000</v>
      </c>
      <c r="K996" s="14">
        <v>0</v>
      </c>
      <c r="L996" s="14">
        <v>0</v>
      </c>
      <c r="M996" s="15"/>
      <c r="N996" s="7" t="s">
        <v>104</v>
      </c>
      <c r="O996" s="10" t="s">
        <v>109560</v>
      </c>
      <c r="P996" s="7" t="s">
        <v>107964</v>
      </c>
      <c r="Q996" s="7" t="s">
        <v>107965</v>
      </c>
      <c r="R996"/>
    </row>
    <row r="997" spans="1:18" ht="22.5" x14ac:dyDescent="0.2">
      <c r="A997" s="10" t="s">
        <v>105905</v>
      </c>
      <c r="B997" s="10" t="s">
        <v>109044</v>
      </c>
      <c r="C997" s="11">
        <v>1</v>
      </c>
      <c r="D997" s="11">
        <v>1</v>
      </c>
      <c r="E997" s="11">
        <v>16</v>
      </c>
      <c r="F997" s="12">
        <v>1</v>
      </c>
      <c r="G997" s="7" t="s">
        <v>120</v>
      </c>
      <c r="H997" s="12">
        <v>0</v>
      </c>
      <c r="I997" s="13">
        <v>85000000</v>
      </c>
      <c r="J997" s="13">
        <v>85000000</v>
      </c>
      <c r="K997" s="14">
        <v>0</v>
      </c>
      <c r="L997" s="14">
        <v>0</v>
      </c>
      <c r="M997" s="15"/>
      <c r="N997" s="7" t="s">
        <v>104</v>
      </c>
      <c r="O997" s="10" t="s">
        <v>109560</v>
      </c>
      <c r="P997" s="7" t="s">
        <v>107964</v>
      </c>
      <c r="Q997" s="7" t="s">
        <v>107965</v>
      </c>
      <c r="R997"/>
    </row>
    <row r="998" spans="1:18" ht="22.5" x14ac:dyDescent="0.2">
      <c r="A998" s="10" t="s">
        <v>103377</v>
      </c>
      <c r="B998" s="10" t="s">
        <v>109045</v>
      </c>
      <c r="C998" s="11">
        <v>2</v>
      </c>
      <c r="D998" s="11">
        <v>2</v>
      </c>
      <c r="E998" s="11">
        <v>11</v>
      </c>
      <c r="F998" s="12">
        <v>1</v>
      </c>
      <c r="G998" s="7" t="s">
        <v>51</v>
      </c>
      <c r="H998" s="12">
        <v>0</v>
      </c>
      <c r="I998" s="13">
        <v>15000000</v>
      </c>
      <c r="J998" s="13">
        <v>15000000</v>
      </c>
      <c r="K998" s="14">
        <v>0</v>
      </c>
      <c r="L998" s="14">
        <v>0</v>
      </c>
      <c r="M998" s="15"/>
      <c r="N998" s="7" t="s">
        <v>104</v>
      </c>
      <c r="O998" s="10" t="s">
        <v>109560</v>
      </c>
      <c r="P998" s="7" t="s">
        <v>107964</v>
      </c>
      <c r="Q998" s="7" t="s">
        <v>107965</v>
      </c>
      <c r="R998"/>
    </row>
    <row r="999" spans="1:18" ht="56.25" x14ac:dyDescent="0.2">
      <c r="A999" s="10" t="s">
        <v>106700</v>
      </c>
      <c r="B999" s="10" t="s">
        <v>109046</v>
      </c>
      <c r="C999" s="11">
        <v>1</v>
      </c>
      <c r="D999" s="11">
        <v>1</v>
      </c>
      <c r="E999" s="11">
        <v>10</v>
      </c>
      <c r="F999" s="12">
        <v>1</v>
      </c>
      <c r="G999" s="7" t="s">
        <v>120</v>
      </c>
      <c r="H999" s="12">
        <v>0</v>
      </c>
      <c r="I999" s="13">
        <v>2378012965</v>
      </c>
      <c r="J999" s="13">
        <v>900000000</v>
      </c>
      <c r="K999" s="14">
        <v>1</v>
      </c>
      <c r="L999" s="14">
        <v>3</v>
      </c>
      <c r="M999" s="15"/>
      <c r="N999" s="7" t="s">
        <v>104</v>
      </c>
      <c r="O999" s="10" t="s">
        <v>109561</v>
      </c>
      <c r="P999" s="7" t="s">
        <v>107923</v>
      </c>
      <c r="Q999" s="7" t="s">
        <v>107924</v>
      </c>
      <c r="R999"/>
    </row>
    <row r="1000" spans="1:18" ht="56.25" x14ac:dyDescent="0.2">
      <c r="A1000" s="10" t="s">
        <v>106700</v>
      </c>
      <c r="B1000" s="10" t="s">
        <v>109046</v>
      </c>
      <c r="C1000" s="11">
        <v>1</v>
      </c>
      <c r="D1000" s="11">
        <v>1</v>
      </c>
      <c r="E1000" s="11">
        <v>10</v>
      </c>
      <c r="F1000" s="12">
        <v>1</v>
      </c>
      <c r="G1000" s="7" t="s">
        <v>120</v>
      </c>
      <c r="H1000" s="12">
        <v>0</v>
      </c>
      <c r="I1000" s="13">
        <v>2378012965</v>
      </c>
      <c r="J1000" s="13">
        <v>619980534</v>
      </c>
      <c r="K1000" s="14">
        <v>1</v>
      </c>
      <c r="L1000" s="14">
        <v>3</v>
      </c>
      <c r="M1000" s="15"/>
      <c r="N1000" s="7" t="s">
        <v>104</v>
      </c>
      <c r="O1000" s="10" t="s">
        <v>109561</v>
      </c>
      <c r="P1000" s="7" t="s">
        <v>107923</v>
      </c>
      <c r="Q1000" s="7" t="s">
        <v>107924</v>
      </c>
      <c r="R1000"/>
    </row>
    <row r="1001" spans="1:18" ht="56.25" x14ac:dyDescent="0.2">
      <c r="A1001" s="10" t="s">
        <v>106700</v>
      </c>
      <c r="B1001" s="10" t="s">
        <v>109046</v>
      </c>
      <c r="C1001" s="11">
        <v>1</v>
      </c>
      <c r="D1001" s="11">
        <v>1</v>
      </c>
      <c r="E1001" s="11">
        <v>10</v>
      </c>
      <c r="F1001" s="12">
        <v>1</v>
      </c>
      <c r="G1001" s="7" t="s">
        <v>120</v>
      </c>
      <c r="H1001" s="12">
        <v>0</v>
      </c>
      <c r="I1001" s="13">
        <v>2378012965</v>
      </c>
      <c r="J1001" s="13">
        <v>200000000</v>
      </c>
      <c r="K1001" s="14">
        <v>1</v>
      </c>
      <c r="L1001" s="14">
        <v>3</v>
      </c>
      <c r="M1001" s="15"/>
      <c r="N1001" s="7" t="s">
        <v>104</v>
      </c>
      <c r="O1001" s="10" t="s">
        <v>109561</v>
      </c>
      <c r="P1001" s="7" t="s">
        <v>107923</v>
      </c>
      <c r="Q1001" s="7" t="s">
        <v>107924</v>
      </c>
      <c r="R1001"/>
    </row>
    <row r="1002" spans="1:18" ht="56.25" x14ac:dyDescent="0.2">
      <c r="A1002" s="10" t="s">
        <v>106700</v>
      </c>
      <c r="B1002" s="10" t="s">
        <v>109046</v>
      </c>
      <c r="C1002" s="11">
        <v>1</v>
      </c>
      <c r="D1002" s="11">
        <v>1</v>
      </c>
      <c r="E1002" s="11">
        <v>10</v>
      </c>
      <c r="F1002" s="12">
        <v>1</v>
      </c>
      <c r="G1002" s="7" t="s">
        <v>120</v>
      </c>
      <c r="H1002" s="12">
        <v>0</v>
      </c>
      <c r="I1002" s="13">
        <v>2378012965</v>
      </c>
      <c r="J1002" s="13">
        <v>100000000</v>
      </c>
      <c r="K1002" s="14">
        <v>1</v>
      </c>
      <c r="L1002" s="14">
        <v>3</v>
      </c>
      <c r="M1002" s="15"/>
      <c r="N1002" s="7" t="s">
        <v>104</v>
      </c>
      <c r="O1002" s="10" t="s">
        <v>109561</v>
      </c>
      <c r="P1002" s="7" t="s">
        <v>107923</v>
      </c>
      <c r="Q1002" s="7" t="s">
        <v>107924</v>
      </c>
      <c r="R1002"/>
    </row>
    <row r="1003" spans="1:18" ht="33.75" x14ac:dyDescent="0.2">
      <c r="A1003" s="10" t="s">
        <v>106700</v>
      </c>
      <c r="B1003" s="10" t="s">
        <v>108269</v>
      </c>
      <c r="C1003" s="11">
        <v>1</v>
      </c>
      <c r="D1003" s="11">
        <v>1</v>
      </c>
      <c r="E1003" s="11">
        <v>16</v>
      </c>
      <c r="F1003" s="12">
        <v>1</v>
      </c>
      <c r="G1003" s="7" t="s">
        <v>120</v>
      </c>
      <c r="H1003" s="12">
        <v>0</v>
      </c>
      <c r="I1003" s="13">
        <v>240000000</v>
      </c>
      <c r="J1003" s="13">
        <v>240000000</v>
      </c>
      <c r="K1003" s="14">
        <v>0</v>
      </c>
      <c r="L1003" s="14">
        <v>0</v>
      </c>
      <c r="M1003" s="15"/>
      <c r="N1003" s="7" t="s">
        <v>104</v>
      </c>
      <c r="O1003" s="10" t="s">
        <v>109561</v>
      </c>
      <c r="P1003" s="7" t="s">
        <v>107923</v>
      </c>
      <c r="Q1003" s="7" t="s">
        <v>107924</v>
      </c>
      <c r="R1003"/>
    </row>
    <row r="1004" spans="1:18" ht="45" x14ac:dyDescent="0.2">
      <c r="A1004" s="10" t="s">
        <v>106700</v>
      </c>
      <c r="B1004" s="10" t="s">
        <v>108270</v>
      </c>
      <c r="C1004" s="11">
        <v>1</v>
      </c>
      <c r="D1004" s="11">
        <v>1</v>
      </c>
      <c r="E1004" s="11">
        <v>16</v>
      </c>
      <c r="F1004" s="12">
        <v>1</v>
      </c>
      <c r="G1004" s="7" t="s">
        <v>120</v>
      </c>
      <c r="H1004" s="12">
        <v>0</v>
      </c>
      <c r="I1004" s="13">
        <v>150000000</v>
      </c>
      <c r="J1004" s="13">
        <v>150000000</v>
      </c>
      <c r="K1004" s="14">
        <v>0</v>
      </c>
      <c r="L1004" s="14">
        <v>0</v>
      </c>
      <c r="M1004" s="15"/>
      <c r="N1004" s="7" t="s">
        <v>104</v>
      </c>
      <c r="O1004" s="10" t="s">
        <v>109561</v>
      </c>
      <c r="P1004" s="7" t="s">
        <v>107923</v>
      </c>
      <c r="Q1004" s="7" t="s">
        <v>107924</v>
      </c>
      <c r="R1004"/>
    </row>
    <row r="1005" spans="1:18" ht="33.75" x14ac:dyDescent="0.2">
      <c r="A1005" s="10" t="s">
        <v>109458</v>
      </c>
      <c r="B1005" s="10" t="s">
        <v>109047</v>
      </c>
      <c r="C1005" s="11">
        <v>1</v>
      </c>
      <c r="D1005" s="11">
        <v>1</v>
      </c>
      <c r="E1005" s="11">
        <v>10</v>
      </c>
      <c r="F1005" s="12">
        <v>1</v>
      </c>
      <c r="G1005" s="7" t="s">
        <v>44</v>
      </c>
      <c r="H1005" s="12">
        <v>0</v>
      </c>
      <c r="I1005" s="13">
        <v>70000000</v>
      </c>
      <c r="J1005" s="13">
        <v>70000000</v>
      </c>
      <c r="K1005" s="14">
        <v>0</v>
      </c>
      <c r="L1005" s="14">
        <v>0</v>
      </c>
      <c r="M1005" s="15"/>
      <c r="N1005" s="7" t="s">
        <v>104</v>
      </c>
      <c r="O1005" s="10" t="s">
        <v>109562</v>
      </c>
      <c r="P1005" s="7" t="s">
        <v>108052</v>
      </c>
      <c r="Q1005" s="7" t="s">
        <v>108053</v>
      </c>
      <c r="R1005"/>
    </row>
    <row r="1006" spans="1:18" ht="33.75" x14ac:dyDescent="0.2">
      <c r="A1006" s="10" t="s">
        <v>109458</v>
      </c>
      <c r="B1006" s="10" t="s">
        <v>109047</v>
      </c>
      <c r="C1006" s="11">
        <v>1</v>
      </c>
      <c r="D1006" s="11">
        <v>1</v>
      </c>
      <c r="E1006" s="11">
        <v>12</v>
      </c>
      <c r="F1006" s="12">
        <v>1</v>
      </c>
      <c r="G1006" s="7" t="s">
        <v>44</v>
      </c>
      <c r="H1006" s="12">
        <v>0</v>
      </c>
      <c r="I1006" s="13">
        <v>28910837</v>
      </c>
      <c r="J1006" s="13">
        <v>24574212</v>
      </c>
      <c r="K1006" s="14">
        <v>1</v>
      </c>
      <c r="L1006" s="14">
        <v>3</v>
      </c>
      <c r="M1006" s="15"/>
      <c r="N1006" s="7" t="s">
        <v>104</v>
      </c>
      <c r="O1006" s="10" t="s">
        <v>109562</v>
      </c>
      <c r="P1006" s="7" t="s">
        <v>108052</v>
      </c>
      <c r="Q1006" s="7" t="s">
        <v>108053</v>
      </c>
      <c r="R1006"/>
    </row>
    <row r="1007" spans="1:18" ht="56.25" x14ac:dyDescent="0.2">
      <c r="A1007" s="10" t="s">
        <v>106700</v>
      </c>
      <c r="B1007" s="10" t="s">
        <v>109048</v>
      </c>
      <c r="C1007" s="11">
        <v>1</v>
      </c>
      <c r="D1007" s="11">
        <v>1</v>
      </c>
      <c r="E1007" s="11">
        <v>4</v>
      </c>
      <c r="F1007" s="12">
        <v>1</v>
      </c>
      <c r="G1007" s="7" t="s">
        <v>120</v>
      </c>
      <c r="H1007" s="12">
        <v>0</v>
      </c>
      <c r="I1007" s="13">
        <v>36000000</v>
      </c>
      <c r="J1007" s="13">
        <v>36000000</v>
      </c>
      <c r="K1007" s="14">
        <v>0</v>
      </c>
      <c r="L1007" s="14">
        <v>0</v>
      </c>
      <c r="M1007" s="15"/>
      <c r="N1007" s="7" t="s">
        <v>104</v>
      </c>
      <c r="O1007" s="10" t="s">
        <v>109563</v>
      </c>
      <c r="P1007" s="7" t="s">
        <v>108052</v>
      </c>
      <c r="Q1007" s="7" t="s">
        <v>108054</v>
      </c>
      <c r="R1007"/>
    </row>
    <row r="1008" spans="1:18" ht="45" x14ac:dyDescent="0.2">
      <c r="A1008" s="10" t="s">
        <v>106700</v>
      </c>
      <c r="B1008" s="10" t="s">
        <v>109049</v>
      </c>
      <c r="C1008" s="11">
        <v>8</v>
      </c>
      <c r="D1008" s="11">
        <v>8</v>
      </c>
      <c r="E1008" s="11">
        <v>4</v>
      </c>
      <c r="F1008" s="12">
        <v>1</v>
      </c>
      <c r="G1008" s="7" t="s">
        <v>120</v>
      </c>
      <c r="H1008" s="12">
        <v>0</v>
      </c>
      <c r="I1008" s="13">
        <v>36000000</v>
      </c>
      <c r="J1008" s="13">
        <v>36000000</v>
      </c>
      <c r="K1008" s="14">
        <v>0</v>
      </c>
      <c r="L1008" s="14">
        <v>0</v>
      </c>
      <c r="M1008" s="15"/>
      <c r="N1008" s="7" t="s">
        <v>104</v>
      </c>
      <c r="O1008" s="10" t="s">
        <v>109563</v>
      </c>
      <c r="P1008" s="7" t="s">
        <v>108052</v>
      </c>
      <c r="Q1008" s="7" t="s">
        <v>108054</v>
      </c>
      <c r="R1008"/>
    </row>
    <row r="1009" spans="1:18" ht="33.75" x14ac:dyDescent="0.2">
      <c r="A1009" s="10" t="s">
        <v>109459</v>
      </c>
      <c r="B1009" s="10" t="s">
        <v>109050</v>
      </c>
      <c r="C1009" s="11">
        <v>2</v>
      </c>
      <c r="D1009" s="11">
        <v>2</v>
      </c>
      <c r="E1009" s="11">
        <v>4</v>
      </c>
      <c r="F1009" s="12">
        <v>1</v>
      </c>
      <c r="G1009" s="7" t="s">
        <v>44</v>
      </c>
      <c r="H1009" s="12">
        <v>0</v>
      </c>
      <c r="I1009" s="13">
        <v>83445254</v>
      </c>
      <c r="J1009" s="13">
        <v>83445254</v>
      </c>
      <c r="K1009" s="14">
        <v>0</v>
      </c>
      <c r="L1009" s="14">
        <v>0</v>
      </c>
      <c r="M1009" s="15"/>
      <c r="N1009" s="7" t="s">
        <v>104</v>
      </c>
      <c r="O1009" s="10" t="s">
        <v>109564</v>
      </c>
      <c r="P1009" s="7" t="s">
        <v>108055</v>
      </c>
      <c r="Q1009" s="7" t="s">
        <v>108056</v>
      </c>
      <c r="R1009"/>
    </row>
    <row r="1010" spans="1:18" ht="22.5" x14ac:dyDescent="0.2">
      <c r="A1010" s="10" t="s">
        <v>109459</v>
      </c>
      <c r="B1010" s="10" t="s">
        <v>109051</v>
      </c>
      <c r="C1010" s="11">
        <v>1</v>
      </c>
      <c r="D1010" s="11">
        <v>1</v>
      </c>
      <c r="E1010" s="11">
        <v>6</v>
      </c>
      <c r="F1010" s="12">
        <v>1</v>
      </c>
      <c r="G1010" s="7" t="s">
        <v>44</v>
      </c>
      <c r="H1010" s="12">
        <v>0</v>
      </c>
      <c r="I1010" s="13">
        <v>650000000</v>
      </c>
      <c r="J1010" s="13">
        <v>650000000</v>
      </c>
      <c r="K1010" s="14">
        <v>0</v>
      </c>
      <c r="L1010" s="14">
        <v>0</v>
      </c>
      <c r="M1010" s="15"/>
      <c r="N1010" s="7" t="s">
        <v>104</v>
      </c>
      <c r="O1010" s="10" t="s">
        <v>109565</v>
      </c>
      <c r="P1010" s="7" t="s">
        <v>108057</v>
      </c>
      <c r="Q1010" s="7" t="s">
        <v>107925</v>
      </c>
      <c r="R1010"/>
    </row>
    <row r="1011" spans="1:18" ht="33.75" x14ac:dyDescent="0.2">
      <c r="A1011" s="10" t="s">
        <v>106700</v>
      </c>
      <c r="B1011" s="10" t="s">
        <v>109052</v>
      </c>
      <c r="C1011" s="11">
        <v>2</v>
      </c>
      <c r="D1011" s="11">
        <v>2</v>
      </c>
      <c r="E1011" s="11">
        <v>6</v>
      </c>
      <c r="F1011" s="12">
        <v>1</v>
      </c>
      <c r="G1011" s="7" t="s">
        <v>79</v>
      </c>
      <c r="H1011" s="12">
        <v>0</v>
      </c>
      <c r="I1011" s="13">
        <v>100000000</v>
      </c>
      <c r="J1011" s="13">
        <v>100000000</v>
      </c>
      <c r="K1011" s="14">
        <v>0</v>
      </c>
      <c r="L1011" s="14">
        <v>0</v>
      </c>
      <c r="M1011" s="15"/>
      <c r="N1011" s="7" t="s">
        <v>104</v>
      </c>
      <c r="O1011" s="10" t="s">
        <v>109566</v>
      </c>
      <c r="P1011" s="7" t="s">
        <v>108058</v>
      </c>
      <c r="Q1011" s="7" t="s">
        <v>108059</v>
      </c>
      <c r="R1011"/>
    </row>
    <row r="1012" spans="1:18" ht="33.75" x14ac:dyDescent="0.2">
      <c r="A1012" s="10" t="s">
        <v>106700</v>
      </c>
      <c r="B1012" s="10" t="s">
        <v>109053</v>
      </c>
      <c r="C1012" s="11">
        <v>2</v>
      </c>
      <c r="D1012" s="11">
        <v>2</v>
      </c>
      <c r="E1012" s="11">
        <v>10</v>
      </c>
      <c r="F1012" s="12">
        <v>1</v>
      </c>
      <c r="G1012" s="7" t="s">
        <v>44</v>
      </c>
      <c r="H1012" s="12">
        <v>0</v>
      </c>
      <c r="I1012" s="13">
        <v>120000000</v>
      </c>
      <c r="J1012" s="13">
        <v>120000000</v>
      </c>
      <c r="K1012" s="14">
        <v>0</v>
      </c>
      <c r="L1012" s="14">
        <v>0</v>
      </c>
      <c r="M1012" s="15"/>
      <c r="N1012" s="7" t="s">
        <v>104</v>
      </c>
      <c r="O1012" s="10" t="s">
        <v>109567</v>
      </c>
      <c r="P1012" s="7" t="s">
        <v>108060</v>
      </c>
      <c r="Q1012" s="7" t="s">
        <v>108061</v>
      </c>
      <c r="R1012"/>
    </row>
    <row r="1013" spans="1:18" ht="33.75" x14ac:dyDescent="0.2">
      <c r="A1013" s="10" t="s">
        <v>109459</v>
      </c>
      <c r="B1013" s="10" t="s">
        <v>109054</v>
      </c>
      <c r="C1013" s="11">
        <v>2</v>
      </c>
      <c r="D1013" s="11">
        <v>2</v>
      </c>
      <c r="E1013" s="11">
        <v>6</v>
      </c>
      <c r="F1013" s="12">
        <v>1</v>
      </c>
      <c r="G1013" s="7" t="s">
        <v>44</v>
      </c>
      <c r="H1013" s="12">
        <v>0</v>
      </c>
      <c r="I1013" s="13">
        <v>610000000</v>
      </c>
      <c r="J1013" s="13">
        <v>610000000</v>
      </c>
      <c r="K1013" s="14">
        <v>0</v>
      </c>
      <c r="L1013" s="14">
        <v>0</v>
      </c>
      <c r="M1013" s="15"/>
      <c r="N1013" s="7" t="s">
        <v>104</v>
      </c>
      <c r="O1013" s="10" t="s">
        <v>109565</v>
      </c>
      <c r="P1013" s="7" t="s">
        <v>108057</v>
      </c>
      <c r="Q1013" s="7" t="s">
        <v>107925</v>
      </c>
      <c r="R1013"/>
    </row>
    <row r="1014" spans="1:18" ht="22.5" x14ac:dyDescent="0.2">
      <c r="A1014" s="10" t="s">
        <v>106700</v>
      </c>
      <c r="B1014" s="10" t="s">
        <v>109055</v>
      </c>
      <c r="C1014" s="11">
        <v>1</v>
      </c>
      <c r="D1014" s="11">
        <v>1</v>
      </c>
      <c r="E1014" s="11">
        <v>10</v>
      </c>
      <c r="F1014" s="12">
        <v>1</v>
      </c>
      <c r="G1014" s="7" t="s">
        <v>44</v>
      </c>
      <c r="H1014" s="12">
        <v>0</v>
      </c>
      <c r="I1014" s="13">
        <v>128000000</v>
      </c>
      <c r="J1014" s="13">
        <v>128000000</v>
      </c>
      <c r="K1014" s="14">
        <v>0</v>
      </c>
      <c r="L1014" s="14">
        <v>0</v>
      </c>
      <c r="M1014" s="15"/>
      <c r="N1014" s="7" t="s">
        <v>104</v>
      </c>
      <c r="O1014" s="10" t="s">
        <v>109568</v>
      </c>
      <c r="P1014" s="7" t="s">
        <v>108055</v>
      </c>
      <c r="Q1014" s="7" t="s">
        <v>108062</v>
      </c>
      <c r="R1014"/>
    </row>
    <row r="1015" spans="1:18" ht="33.75" x14ac:dyDescent="0.2">
      <c r="A1015" s="10" t="s">
        <v>106700</v>
      </c>
      <c r="B1015" s="10" t="s">
        <v>109056</v>
      </c>
      <c r="C1015" s="11">
        <v>2</v>
      </c>
      <c r="D1015" s="11">
        <v>2</v>
      </c>
      <c r="E1015" s="11">
        <v>10</v>
      </c>
      <c r="F1015" s="12">
        <v>1</v>
      </c>
      <c r="G1015" s="7" t="s">
        <v>44</v>
      </c>
      <c r="H1015" s="12">
        <v>0</v>
      </c>
      <c r="I1015" s="13">
        <v>150000000</v>
      </c>
      <c r="J1015" s="13">
        <v>150000000</v>
      </c>
      <c r="K1015" s="14">
        <v>0</v>
      </c>
      <c r="L1015" s="14">
        <v>0</v>
      </c>
      <c r="M1015" s="15"/>
      <c r="N1015" s="7" t="s">
        <v>104</v>
      </c>
      <c r="O1015" s="10" t="s">
        <v>109565</v>
      </c>
      <c r="P1015" s="7" t="s">
        <v>108057</v>
      </c>
      <c r="Q1015" s="7" t="s">
        <v>107925</v>
      </c>
      <c r="R1015"/>
    </row>
    <row r="1016" spans="1:18" ht="33.75" x14ac:dyDescent="0.2">
      <c r="A1016" s="10" t="s">
        <v>106700</v>
      </c>
      <c r="B1016" s="10" t="s">
        <v>109057</v>
      </c>
      <c r="C1016" s="11">
        <v>6</v>
      </c>
      <c r="D1016" s="11">
        <v>6</v>
      </c>
      <c r="E1016" s="11">
        <v>6</v>
      </c>
      <c r="F1016" s="12">
        <v>1</v>
      </c>
      <c r="G1016" s="7" t="s">
        <v>79</v>
      </c>
      <c r="H1016" s="12">
        <v>0</v>
      </c>
      <c r="I1016" s="13">
        <v>6250000</v>
      </c>
      <c r="J1016" s="13">
        <v>6250000</v>
      </c>
      <c r="K1016" s="14">
        <v>0</v>
      </c>
      <c r="L1016" s="14">
        <v>0</v>
      </c>
      <c r="M1016" s="15"/>
      <c r="N1016" s="7" t="s">
        <v>104</v>
      </c>
      <c r="O1016" s="10" t="s">
        <v>109565</v>
      </c>
      <c r="P1016" s="7" t="s">
        <v>108057</v>
      </c>
      <c r="Q1016" s="7" t="s">
        <v>107925</v>
      </c>
      <c r="R1016"/>
    </row>
    <row r="1017" spans="1:18" ht="33.75" x14ac:dyDescent="0.2">
      <c r="A1017" s="10" t="s">
        <v>106700</v>
      </c>
      <c r="B1017" s="10" t="s">
        <v>109058</v>
      </c>
      <c r="C1017" s="11">
        <v>6</v>
      </c>
      <c r="D1017" s="11">
        <v>6</v>
      </c>
      <c r="E1017" s="11">
        <v>6</v>
      </c>
      <c r="F1017" s="12">
        <v>1</v>
      </c>
      <c r="G1017" s="7" t="s">
        <v>79</v>
      </c>
      <c r="H1017" s="12">
        <v>0</v>
      </c>
      <c r="I1017" s="13">
        <v>6250000</v>
      </c>
      <c r="J1017" s="13">
        <v>6250000</v>
      </c>
      <c r="K1017" s="14">
        <v>0</v>
      </c>
      <c r="L1017" s="14">
        <v>0</v>
      </c>
      <c r="M1017" s="15"/>
      <c r="N1017" s="7" t="s">
        <v>104</v>
      </c>
      <c r="O1017" s="10" t="s">
        <v>109565</v>
      </c>
      <c r="P1017" s="7" t="s">
        <v>108057</v>
      </c>
      <c r="Q1017" s="7" t="s">
        <v>107925</v>
      </c>
      <c r="R1017"/>
    </row>
    <row r="1018" spans="1:18" ht="33.75" x14ac:dyDescent="0.2">
      <c r="A1018" s="10" t="s">
        <v>106700</v>
      </c>
      <c r="B1018" s="10" t="s">
        <v>109059</v>
      </c>
      <c r="C1018" s="11">
        <v>6</v>
      </c>
      <c r="D1018" s="11">
        <v>6</v>
      </c>
      <c r="E1018" s="11">
        <v>6</v>
      </c>
      <c r="F1018" s="12">
        <v>1</v>
      </c>
      <c r="G1018" s="7" t="s">
        <v>79</v>
      </c>
      <c r="H1018" s="12">
        <v>0</v>
      </c>
      <c r="I1018" s="13">
        <v>6250000</v>
      </c>
      <c r="J1018" s="13">
        <v>6250000</v>
      </c>
      <c r="K1018" s="14">
        <v>0</v>
      </c>
      <c r="L1018" s="14">
        <v>0</v>
      </c>
      <c r="M1018" s="15"/>
      <c r="N1018" s="7" t="s">
        <v>104</v>
      </c>
      <c r="O1018" s="10" t="s">
        <v>109565</v>
      </c>
      <c r="P1018" s="7" t="s">
        <v>108057</v>
      </c>
      <c r="Q1018" s="7" t="s">
        <v>107925</v>
      </c>
      <c r="R1018"/>
    </row>
    <row r="1019" spans="1:18" ht="33.75" x14ac:dyDescent="0.2">
      <c r="A1019" s="10" t="s">
        <v>106700</v>
      </c>
      <c r="B1019" s="10" t="s">
        <v>109060</v>
      </c>
      <c r="C1019" s="11">
        <v>6</v>
      </c>
      <c r="D1019" s="11">
        <v>6</v>
      </c>
      <c r="E1019" s="11">
        <v>6</v>
      </c>
      <c r="F1019" s="12">
        <v>1</v>
      </c>
      <c r="G1019" s="7" t="s">
        <v>79</v>
      </c>
      <c r="H1019" s="12">
        <v>0</v>
      </c>
      <c r="I1019" s="13">
        <v>6250000</v>
      </c>
      <c r="J1019" s="13">
        <v>6250000</v>
      </c>
      <c r="K1019" s="14">
        <v>0</v>
      </c>
      <c r="L1019" s="14">
        <v>0</v>
      </c>
      <c r="M1019" s="15"/>
      <c r="N1019" s="7" t="s">
        <v>104</v>
      </c>
      <c r="O1019" s="10" t="s">
        <v>109565</v>
      </c>
      <c r="P1019" s="7" t="s">
        <v>108057</v>
      </c>
      <c r="Q1019" s="7" t="s">
        <v>107925</v>
      </c>
      <c r="R1019"/>
    </row>
    <row r="1020" spans="1:18" ht="33.75" x14ac:dyDescent="0.2">
      <c r="A1020" s="10" t="s">
        <v>106700</v>
      </c>
      <c r="B1020" s="10" t="s">
        <v>109061</v>
      </c>
      <c r="C1020" s="11">
        <v>6</v>
      </c>
      <c r="D1020" s="11">
        <v>6</v>
      </c>
      <c r="E1020" s="11">
        <v>6</v>
      </c>
      <c r="F1020" s="12">
        <v>1</v>
      </c>
      <c r="G1020" s="7" t="s">
        <v>79</v>
      </c>
      <c r="H1020" s="12">
        <v>0</v>
      </c>
      <c r="I1020" s="13">
        <v>6250000</v>
      </c>
      <c r="J1020" s="13">
        <v>6250000</v>
      </c>
      <c r="K1020" s="14">
        <v>0</v>
      </c>
      <c r="L1020" s="14">
        <v>0</v>
      </c>
      <c r="M1020" s="15"/>
      <c r="N1020" s="7" t="s">
        <v>104</v>
      </c>
      <c r="O1020" s="10" t="s">
        <v>109565</v>
      </c>
      <c r="P1020" s="7" t="s">
        <v>108057</v>
      </c>
      <c r="Q1020" s="7" t="s">
        <v>107925</v>
      </c>
      <c r="R1020"/>
    </row>
    <row r="1021" spans="1:18" ht="33.75" x14ac:dyDescent="0.2">
      <c r="A1021" s="10" t="s">
        <v>106700</v>
      </c>
      <c r="B1021" s="10" t="s">
        <v>109062</v>
      </c>
      <c r="C1021" s="11">
        <v>6</v>
      </c>
      <c r="D1021" s="11">
        <v>6</v>
      </c>
      <c r="E1021" s="11">
        <v>6</v>
      </c>
      <c r="F1021" s="12">
        <v>1</v>
      </c>
      <c r="G1021" s="7" t="s">
        <v>79</v>
      </c>
      <c r="H1021" s="12">
        <v>0</v>
      </c>
      <c r="I1021" s="13">
        <v>6250000</v>
      </c>
      <c r="J1021" s="13">
        <v>6250000</v>
      </c>
      <c r="K1021" s="14">
        <v>0</v>
      </c>
      <c r="L1021" s="14">
        <v>0</v>
      </c>
      <c r="M1021" s="15"/>
      <c r="N1021" s="7" t="s">
        <v>104</v>
      </c>
      <c r="O1021" s="10" t="s">
        <v>109565</v>
      </c>
      <c r="P1021" s="7" t="s">
        <v>108057</v>
      </c>
      <c r="Q1021" s="7" t="s">
        <v>107925</v>
      </c>
      <c r="R1021"/>
    </row>
    <row r="1022" spans="1:18" ht="33.75" x14ac:dyDescent="0.2">
      <c r="A1022" s="10" t="s">
        <v>106700</v>
      </c>
      <c r="B1022" s="10" t="s">
        <v>109063</v>
      </c>
      <c r="C1022" s="11">
        <v>6</v>
      </c>
      <c r="D1022" s="11">
        <v>6</v>
      </c>
      <c r="E1022" s="11">
        <v>6</v>
      </c>
      <c r="F1022" s="12">
        <v>1</v>
      </c>
      <c r="G1022" s="7" t="s">
        <v>79</v>
      </c>
      <c r="H1022" s="12">
        <v>0</v>
      </c>
      <c r="I1022" s="13">
        <v>6250000</v>
      </c>
      <c r="J1022" s="13">
        <v>6250000</v>
      </c>
      <c r="K1022" s="14">
        <v>0</v>
      </c>
      <c r="L1022" s="14">
        <v>0</v>
      </c>
      <c r="M1022" s="15"/>
      <c r="N1022" s="7" t="s">
        <v>104</v>
      </c>
      <c r="O1022" s="10" t="s">
        <v>109565</v>
      </c>
      <c r="P1022" s="7" t="s">
        <v>108057</v>
      </c>
      <c r="Q1022" s="7" t="s">
        <v>107925</v>
      </c>
      <c r="R1022"/>
    </row>
    <row r="1023" spans="1:18" ht="33.75" x14ac:dyDescent="0.2">
      <c r="A1023" s="10" t="s">
        <v>106700</v>
      </c>
      <c r="B1023" s="10" t="s">
        <v>109064</v>
      </c>
      <c r="C1023" s="11">
        <v>6</v>
      </c>
      <c r="D1023" s="11">
        <v>6</v>
      </c>
      <c r="E1023" s="11">
        <v>6</v>
      </c>
      <c r="F1023" s="12">
        <v>1</v>
      </c>
      <c r="G1023" s="7" t="s">
        <v>79</v>
      </c>
      <c r="H1023" s="12">
        <v>0</v>
      </c>
      <c r="I1023" s="13">
        <v>6250000</v>
      </c>
      <c r="J1023" s="13">
        <v>6250000</v>
      </c>
      <c r="K1023" s="14">
        <v>0</v>
      </c>
      <c r="L1023" s="14">
        <v>0</v>
      </c>
      <c r="M1023" s="15"/>
      <c r="N1023" s="7" t="s">
        <v>104</v>
      </c>
      <c r="O1023" s="10" t="s">
        <v>109565</v>
      </c>
      <c r="P1023" s="7" t="s">
        <v>108057</v>
      </c>
      <c r="Q1023" s="7" t="s">
        <v>107925</v>
      </c>
      <c r="R1023"/>
    </row>
    <row r="1024" spans="1:18" ht="33.75" x14ac:dyDescent="0.2">
      <c r="A1024" s="10" t="s">
        <v>106700</v>
      </c>
      <c r="B1024" s="10" t="s">
        <v>109065</v>
      </c>
      <c r="C1024" s="11">
        <v>6</v>
      </c>
      <c r="D1024" s="11">
        <v>6</v>
      </c>
      <c r="E1024" s="11">
        <v>6</v>
      </c>
      <c r="F1024" s="12">
        <v>1</v>
      </c>
      <c r="G1024" s="7" t="s">
        <v>79</v>
      </c>
      <c r="H1024" s="12">
        <v>0</v>
      </c>
      <c r="I1024" s="13">
        <v>6250000</v>
      </c>
      <c r="J1024" s="13">
        <v>6250000</v>
      </c>
      <c r="K1024" s="14">
        <v>0</v>
      </c>
      <c r="L1024" s="14">
        <v>0</v>
      </c>
      <c r="M1024" s="15"/>
      <c r="N1024" s="7" t="s">
        <v>104</v>
      </c>
      <c r="O1024" s="10" t="s">
        <v>109565</v>
      </c>
      <c r="P1024" s="7" t="s">
        <v>108057</v>
      </c>
      <c r="Q1024" s="7" t="s">
        <v>107925</v>
      </c>
      <c r="R1024"/>
    </row>
    <row r="1025" spans="1:18" ht="33.75" x14ac:dyDescent="0.2">
      <c r="A1025" s="10" t="s">
        <v>106700</v>
      </c>
      <c r="B1025" s="10" t="s">
        <v>109066</v>
      </c>
      <c r="C1025" s="11">
        <v>6</v>
      </c>
      <c r="D1025" s="11">
        <v>6</v>
      </c>
      <c r="E1025" s="11">
        <v>6</v>
      </c>
      <c r="F1025" s="12">
        <v>1</v>
      </c>
      <c r="G1025" s="7" t="s">
        <v>79</v>
      </c>
      <c r="H1025" s="12">
        <v>0</v>
      </c>
      <c r="I1025" s="13">
        <v>6250000</v>
      </c>
      <c r="J1025" s="13">
        <v>6250000</v>
      </c>
      <c r="K1025" s="14">
        <v>0</v>
      </c>
      <c r="L1025" s="14">
        <v>0</v>
      </c>
      <c r="M1025" s="15"/>
      <c r="N1025" s="7" t="s">
        <v>104</v>
      </c>
      <c r="O1025" s="10" t="s">
        <v>109565</v>
      </c>
      <c r="P1025" s="7" t="s">
        <v>108057</v>
      </c>
      <c r="Q1025" s="7" t="s">
        <v>107925</v>
      </c>
      <c r="R1025"/>
    </row>
    <row r="1026" spans="1:18" ht="33.75" x14ac:dyDescent="0.2">
      <c r="A1026" s="10" t="s">
        <v>106700</v>
      </c>
      <c r="B1026" s="10" t="s">
        <v>109067</v>
      </c>
      <c r="C1026" s="11">
        <v>6</v>
      </c>
      <c r="D1026" s="11">
        <v>6</v>
      </c>
      <c r="E1026" s="11">
        <v>6</v>
      </c>
      <c r="F1026" s="12">
        <v>1</v>
      </c>
      <c r="G1026" s="7" t="s">
        <v>79</v>
      </c>
      <c r="H1026" s="12">
        <v>0</v>
      </c>
      <c r="I1026" s="13">
        <v>6250000</v>
      </c>
      <c r="J1026" s="13">
        <v>6250000</v>
      </c>
      <c r="K1026" s="14">
        <v>0</v>
      </c>
      <c r="L1026" s="14">
        <v>0</v>
      </c>
      <c r="M1026" s="15"/>
      <c r="N1026" s="7" t="s">
        <v>104</v>
      </c>
      <c r="O1026" s="10" t="s">
        <v>109565</v>
      </c>
      <c r="P1026" s="7" t="s">
        <v>108057</v>
      </c>
      <c r="Q1026" s="7" t="s">
        <v>107925</v>
      </c>
      <c r="R1026"/>
    </row>
    <row r="1027" spans="1:18" ht="33.75" x14ac:dyDescent="0.2">
      <c r="A1027" s="10" t="s">
        <v>106700</v>
      </c>
      <c r="B1027" s="10" t="s">
        <v>109068</v>
      </c>
      <c r="C1027" s="11">
        <v>6</v>
      </c>
      <c r="D1027" s="11">
        <v>6</v>
      </c>
      <c r="E1027" s="11">
        <v>6</v>
      </c>
      <c r="F1027" s="12">
        <v>1</v>
      </c>
      <c r="G1027" s="7" t="s">
        <v>79</v>
      </c>
      <c r="H1027" s="12">
        <v>0</v>
      </c>
      <c r="I1027" s="13">
        <v>6250000</v>
      </c>
      <c r="J1027" s="13">
        <v>6250000</v>
      </c>
      <c r="K1027" s="14">
        <v>0</v>
      </c>
      <c r="L1027" s="14">
        <v>0</v>
      </c>
      <c r="M1027" s="15"/>
      <c r="N1027" s="7" t="s">
        <v>104</v>
      </c>
      <c r="O1027" s="10" t="s">
        <v>109565</v>
      </c>
      <c r="P1027" s="7" t="s">
        <v>108057</v>
      </c>
      <c r="Q1027" s="7" t="s">
        <v>107925</v>
      </c>
      <c r="R1027"/>
    </row>
    <row r="1028" spans="1:18" ht="33.75" x14ac:dyDescent="0.2">
      <c r="A1028" s="10" t="s">
        <v>106700</v>
      </c>
      <c r="B1028" s="10" t="s">
        <v>109069</v>
      </c>
      <c r="C1028" s="11">
        <v>6</v>
      </c>
      <c r="D1028" s="11">
        <v>6</v>
      </c>
      <c r="E1028" s="11">
        <v>6</v>
      </c>
      <c r="F1028" s="12">
        <v>1</v>
      </c>
      <c r="G1028" s="7" t="s">
        <v>79</v>
      </c>
      <c r="H1028" s="12">
        <v>0</v>
      </c>
      <c r="I1028" s="13">
        <v>6250000</v>
      </c>
      <c r="J1028" s="13">
        <v>6250000</v>
      </c>
      <c r="K1028" s="14">
        <v>0</v>
      </c>
      <c r="L1028" s="14">
        <v>0</v>
      </c>
      <c r="M1028" s="15"/>
      <c r="N1028" s="7" t="s">
        <v>104</v>
      </c>
      <c r="O1028" s="10" t="s">
        <v>109565</v>
      </c>
      <c r="P1028" s="7" t="s">
        <v>108057</v>
      </c>
      <c r="Q1028" s="7" t="s">
        <v>107925</v>
      </c>
      <c r="R1028"/>
    </row>
    <row r="1029" spans="1:18" ht="33.75" x14ac:dyDescent="0.2">
      <c r="A1029" s="10" t="s">
        <v>106700</v>
      </c>
      <c r="B1029" s="10" t="s">
        <v>109070</v>
      </c>
      <c r="C1029" s="11">
        <v>6</v>
      </c>
      <c r="D1029" s="11">
        <v>6</v>
      </c>
      <c r="E1029" s="11">
        <v>6</v>
      </c>
      <c r="F1029" s="12">
        <v>1</v>
      </c>
      <c r="G1029" s="7" t="s">
        <v>79</v>
      </c>
      <c r="H1029" s="12">
        <v>0</v>
      </c>
      <c r="I1029" s="13">
        <v>6250000</v>
      </c>
      <c r="J1029" s="13">
        <v>6250000</v>
      </c>
      <c r="K1029" s="14">
        <v>0</v>
      </c>
      <c r="L1029" s="14">
        <v>0</v>
      </c>
      <c r="M1029" s="15"/>
      <c r="N1029" s="7" t="s">
        <v>104</v>
      </c>
      <c r="O1029" s="10" t="s">
        <v>109565</v>
      </c>
      <c r="P1029" s="7" t="s">
        <v>108057</v>
      </c>
      <c r="Q1029" s="7" t="s">
        <v>107925</v>
      </c>
      <c r="R1029"/>
    </row>
    <row r="1030" spans="1:18" ht="33.75" x14ac:dyDescent="0.2">
      <c r="A1030" s="10" t="s">
        <v>106700</v>
      </c>
      <c r="B1030" s="10" t="s">
        <v>109071</v>
      </c>
      <c r="C1030" s="11">
        <v>6</v>
      </c>
      <c r="D1030" s="11">
        <v>6</v>
      </c>
      <c r="E1030" s="11">
        <v>6</v>
      </c>
      <c r="F1030" s="12">
        <v>1</v>
      </c>
      <c r="G1030" s="7" t="s">
        <v>79</v>
      </c>
      <c r="H1030" s="12">
        <v>0</v>
      </c>
      <c r="I1030" s="13">
        <v>6250000</v>
      </c>
      <c r="J1030" s="13">
        <v>6250000</v>
      </c>
      <c r="K1030" s="14">
        <v>0</v>
      </c>
      <c r="L1030" s="14">
        <v>0</v>
      </c>
      <c r="M1030" s="15"/>
      <c r="N1030" s="7" t="s">
        <v>104</v>
      </c>
      <c r="O1030" s="10" t="s">
        <v>109565</v>
      </c>
      <c r="P1030" s="7" t="s">
        <v>108057</v>
      </c>
      <c r="Q1030" s="7" t="s">
        <v>107925</v>
      </c>
      <c r="R1030"/>
    </row>
    <row r="1031" spans="1:18" ht="22.5" x14ac:dyDescent="0.2">
      <c r="A1031" s="10" t="s">
        <v>106700</v>
      </c>
      <c r="B1031" s="10" t="s">
        <v>109072</v>
      </c>
      <c r="C1031" s="11">
        <v>6</v>
      </c>
      <c r="D1031" s="11">
        <v>6</v>
      </c>
      <c r="E1031" s="11">
        <v>6</v>
      </c>
      <c r="F1031" s="12">
        <v>1</v>
      </c>
      <c r="G1031" s="7" t="s">
        <v>79</v>
      </c>
      <c r="H1031" s="12">
        <v>0</v>
      </c>
      <c r="I1031" s="13">
        <v>6250000</v>
      </c>
      <c r="J1031" s="13">
        <v>6250000</v>
      </c>
      <c r="K1031" s="14">
        <v>0</v>
      </c>
      <c r="L1031" s="14">
        <v>0</v>
      </c>
      <c r="M1031" s="15"/>
      <c r="N1031" s="7" t="s">
        <v>104</v>
      </c>
      <c r="O1031" s="10" t="s">
        <v>109565</v>
      </c>
      <c r="P1031" s="7" t="s">
        <v>108057</v>
      </c>
      <c r="Q1031" s="7" t="s">
        <v>107925</v>
      </c>
      <c r="R1031"/>
    </row>
    <row r="1032" spans="1:18" ht="45" x14ac:dyDescent="0.2">
      <c r="A1032" s="10" t="s">
        <v>103349</v>
      </c>
      <c r="B1032" s="10" t="s">
        <v>109073</v>
      </c>
      <c r="C1032" s="11">
        <v>1</v>
      </c>
      <c r="D1032" s="11">
        <v>1</v>
      </c>
      <c r="E1032" s="11">
        <v>15</v>
      </c>
      <c r="F1032" s="12">
        <v>1</v>
      </c>
      <c r="G1032" s="7" t="s">
        <v>120</v>
      </c>
      <c r="H1032" s="12">
        <v>0</v>
      </c>
      <c r="I1032" s="13">
        <v>40000000</v>
      </c>
      <c r="J1032" s="13">
        <v>40000000</v>
      </c>
      <c r="K1032" s="14">
        <v>1</v>
      </c>
      <c r="L1032" s="14">
        <v>3</v>
      </c>
      <c r="M1032" s="15"/>
      <c r="N1032" s="7" t="s">
        <v>104</v>
      </c>
      <c r="O1032" s="10" t="s">
        <v>109562</v>
      </c>
      <c r="P1032" s="7" t="s">
        <v>108052</v>
      </c>
      <c r="Q1032" s="7" t="s">
        <v>108053</v>
      </c>
      <c r="R1032"/>
    </row>
    <row r="1033" spans="1:18" ht="33.75" x14ac:dyDescent="0.2">
      <c r="A1033" s="10" t="s">
        <v>106700</v>
      </c>
      <c r="B1033" s="10" t="s">
        <v>109074</v>
      </c>
      <c r="C1033" s="11">
        <v>1</v>
      </c>
      <c r="D1033" s="11">
        <v>1</v>
      </c>
      <c r="E1033" s="11">
        <v>7</v>
      </c>
      <c r="F1033" s="12">
        <v>1</v>
      </c>
      <c r="G1033" s="7" t="s">
        <v>120</v>
      </c>
      <c r="H1033" s="12">
        <v>0</v>
      </c>
      <c r="I1033" s="13">
        <v>50000000</v>
      </c>
      <c r="J1033" s="13">
        <v>50000000</v>
      </c>
      <c r="K1033" s="14">
        <v>0</v>
      </c>
      <c r="L1033" s="14">
        <v>0</v>
      </c>
      <c r="M1033" s="15"/>
      <c r="N1033" s="7" t="s">
        <v>104</v>
      </c>
      <c r="O1033" s="10" t="s">
        <v>109562</v>
      </c>
      <c r="P1033" s="7" t="s">
        <v>108052</v>
      </c>
      <c r="Q1033" s="7" t="s">
        <v>108053</v>
      </c>
      <c r="R1033"/>
    </row>
    <row r="1034" spans="1:18" ht="45" x14ac:dyDescent="0.2">
      <c r="A1034" s="10" t="s">
        <v>106700</v>
      </c>
      <c r="B1034" s="10" t="s">
        <v>109075</v>
      </c>
      <c r="C1034" s="11">
        <v>6</v>
      </c>
      <c r="D1034" s="11">
        <v>6</v>
      </c>
      <c r="E1034" s="11">
        <v>6</v>
      </c>
      <c r="F1034" s="12">
        <v>1</v>
      </c>
      <c r="G1034" s="7" t="s">
        <v>79</v>
      </c>
      <c r="H1034" s="12">
        <v>0</v>
      </c>
      <c r="I1034" s="13">
        <f>+(30041666.6666667)*1</f>
        <v>30041666.666666701</v>
      </c>
      <c r="J1034" s="13">
        <v>30041667</v>
      </c>
      <c r="K1034" s="14">
        <v>0</v>
      </c>
      <c r="L1034" s="14">
        <v>0</v>
      </c>
      <c r="M1034" s="15"/>
      <c r="N1034" s="7" t="s">
        <v>104</v>
      </c>
      <c r="O1034" s="10" t="s">
        <v>109569</v>
      </c>
      <c r="P1034" s="7" t="s">
        <v>107894</v>
      </c>
      <c r="Q1034" s="7" t="s">
        <v>107893</v>
      </c>
      <c r="R1034"/>
    </row>
    <row r="1035" spans="1:18" ht="45" x14ac:dyDescent="0.2">
      <c r="A1035" s="10" t="s">
        <v>106700</v>
      </c>
      <c r="B1035" s="10" t="s">
        <v>109076</v>
      </c>
      <c r="C1035" s="11">
        <v>6</v>
      </c>
      <c r="D1035" s="11">
        <v>6</v>
      </c>
      <c r="E1035" s="11">
        <v>6</v>
      </c>
      <c r="F1035" s="12">
        <v>1</v>
      </c>
      <c r="G1035" s="7" t="s">
        <v>79</v>
      </c>
      <c r="H1035" s="12">
        <v>0</v>
      </c>
      <c r="I1035" s="13">
        <f>+(30041666.6666667)*3</f>
        <v>90125000.000000104</v>
      </c>
      <c r="J1035" s="13">
        <v>90125000.000000104</v>
      </c>
      <c r="K1035" s="14">
        <v>0</v>
      </c>
      <c r="L1035" s="14">
        <v>0</v>
      </c>
      <c r="M1035" s="15"/>
      <c r="N1035" s="7" t="s">
        <v>104</v>
      </c>
      <c r="O1035" s="10" t="s">
        <v>109569</v>
      </c>
      <c r="P1035" s="7" t="s">
        <v>107892</v>
      </c>
      <c r="Q1035" s="7" t="s">
        <v>107893</v>
      </c>
      <c r="R1035"/>
    </row>
    <row r="1036" spans="1:18" ht="45" x14ac:dyDescent="0.2">
      <c r="A1036" s="10" t="s">
        <v>106700</v>
      </c>
      <c r="B1036" s="10" t="s">
        <v>109077</v>
      </c>
      <c r="C1036" s="11">
        <v>6</v>
      </c>
      <c r="D1036" s="11">
        <v>6</v>
      </c>
      <c r="E1036" s="11">
        <v>6</v>
      </c>
      <c r="F1036" s="12">
        <v>1</v>
      </c>
      <c r="G1036" s="7" t="s">
        <v>79</v>
      </c>
      <c r="H1036" s="12">
        <v>0</v>
      </c>
      <c r="I1036" s="13">
        <f>+(30041666.6666667)*2</f>
        <v>60083333.333333403</v>
      </c>
      <c r="J1036" s="13">
        <v>60083333</v>
      </c>
      <c r="K1036" s="14">
        <v>0</v>
      </c>
      <c r="L1036" s="14">
        <v>0</v>
      </c>
      <c r="M1036" s="15"/>
      <c r="N1036" s="7" t="s">
        <v>104</v>
      </c>
      <c r="O1036" s="10" t="s">
        <v>109569</v>
      </c>
      <c r="P1036" s="7" t="s">
        <v>107892</v>
      </c>
      <c r="Q1036" s="7" t="s">
        <v>107893</v>
      </c>
      <c r="R1036"/>
    </row>
    <row r="1037" spans="1:18" ht="45" x14ac:dyDescent="0.2">
      <c r="A1037" s="10" t="s">
        <v>106700</v>
      </c>
      <c r="B1037" s="10" t="s">
        <v>109078</v>
      </c>
      <c r="C1037" s="11">
        <v>6</v>
      </c>
      <c r="D1037" s="11">
        <v>6</v>
      </c>
      <c r="E1037" s="11">
        <v>6</v>
      </c>
      <c r="F1037" s="12">
        <v>1</v>
      </c>
      <c r="G1037" s="7" t="s">
        <v>79</v>
      </c>
      <c r="H1037" s="12">
        <v>0</v>
      </c>
      <c r="I1037" s="13">
        <f>+(30041666.6666667)*4</f>
        <v>120166666.66666681</v>
      </c>
      <c r="J1037" s="13">
        <v>120166667</v>
      </c>
      <c r="K1037" s="14">
        <v>0</v>
      </c>
      <c r="L1037" s="14">
        <v>0</v>
      </c>
      <c r="M1037" s="15"/>
      <c r="N1037" s="7" t="s">
        <v>104</v>
      </c>
      <c r="O1037" s="10" t="s">
        <v>109569</v>
      </c>
      <c r="P1037" s="7" t="s">
        <v>107892</v>
      </c>
      <c r="Q1037" s="7" t="s">
        <v>107893</v>
      </c>
      <c r="R1037"/>
    </row>
    <row r="1038" spans="1:18" ht="45" x14ac:dyDescent="0.2">
      <c r="A1038" s="10" t="s">
        <v>106700</v>
      </c>
      <c r="B1038" s="10" t="s">
        <v>109079</v>
      </c>
      <c r="C1038" s="11">
        <v>6</v>
      </c>
      <c r="D1038" s="11">
        <v>6</v>
      </c>
      <c r="E1038" s="11">
        <v>6</v>
      </c>
      <c r="F1038" s="12">
        <v>1</v>
      </c>
      <c r="G1038" s="7" t="s">
        <v>79</v>
      </c>
      <c r="H1038" s="12">
        <v>0</v>
      </c>
      <c r="I1038" s="13">
        <f>+(30041666.6666667)*3</f>
        <v>90125000.000000104</v>
      </c>
      <c r="J1038" s="13">
        <v>90125000</v>
      </c>
      <c r="K1038" s="14">
        <v>0</v>
      </c>
      <c r="L1038" s="14">
        <v>0</v>
      </c>
      <c r="M1038" s="15"/>
      <c r="N1038" s="7" t="s">
        <v>104</v>
      </c>
      <c r="O1038" s="10" t="s">
        <v>109569</v>
      </c>
      <c r="P1038" s="7" t="s">
        <v>107892</v>
      </c>
      <c r="Q1038" s="7" t="s">
        <v>107893</v>
      </c>
      <c r="R1038"/>
    </row>
    <row r="1039" spans="1:18" ht="45" x14ac:dyDescent="0.2">
      <c r="A1039" s="10" t="s">
        <v>106700</v>
      </c>
      <c r="B1039" s="10" t="s">
        <v>109080</v>
      </c>
      <c r="C1039" s="11">
        <v>6</v>
      </c>
      <c r="D1039" s="11">
        <v>6</v>
      </c>
      <c r="E1039" s="11">
        <v>6</v>
      </c>
      <c r="F1039" s="12">
        <v>1</v>
      </c>
      <c r="G1039" s="7" t="s">
        <v>79</v>
      </c>
      <c r="H1039" s="12">
        <v>0</v>
      </c>
      <c r="I1039" s="13">
        <f>+(30041666.6666667)*2</f>
        <v>60083333.333333403</v>
      </c>
      <c r="J1039" s="13">
        <v>60083333</v>
      </c>
      <c r="K1039" s="14">
        <v>0</v>
      </c>
      <c r="L1039" s="14">
        <v>0</v>
      </c>
      <c r="M1039" s="15"/>
      <c r="N1039" s="7" t="s">
        <v>104</v>
      </c>
      <c r="O1039" s="10" t="s">
        <v>109569</v>
      </c>
      <c r="P1039" s="7" t="s">
        <v>107892</v>
      </c>
      <c r="Q1039" s="7" t="s">
        <v>107893</v>
      </c>
      <c r="R1039"/>
    </row>
    <row r="1040" spans="1:18" ht="45" x14ac:dyDescent="0.2">
      <c r="A1040" s="10" t="s">
        <v>106700</v>
      </c>
      <c r="B1040" s="10" t="s">
        <v>109081</v>
      </c>
      <c r="C1040" s="11">
        <v>6</v>
      </c>
      <c r="D1040" s="11">
        <v>6</v>
      </c>
      <c r="E1040" s="11">
        <v>6</v>
      </c>
      <c r="F1040" s="12">
        <v>1</v>
      </c>
      <c r="G1040" s="7" t="s">
        <v>79</v>
      </c>
      <c r="H1040" s="12">
        <v>0</v>
      </c>
      <c r="I1040" s="13">
        <f>+(30041666.6666667)*2</f>
        <v>60083333.333333403</v>
      </c>
      <c r="J1040" s="13">
        <v>60083333</v>
      </c>
      <c r="K1040" s="14">
        <v>0</v>
      </c>
      <c r="L1040" s="14">
        <v>0</v>
      </c>
      <c r="M1040" s="15"/>
      <c r="N1040" s="7" t="s">
        <v>104</v>
      </c>
      <c r="O1040" s="10" t="s">
        <v>109569</v>
      </c>
      <c r="P1040" s="7" t="s">
        <v>107892</v>
      </c>
      <c r="Q1040" s="7" t="s">
        <v>107893</v>
      </c>
      <c r="R1040"/>
    </row>
    <row r="1041" spans="1:18" ht="45" x14ac:dyDescent="0.2">
      <c r="A1041" s="10" t="s">
        <v>106700</v>
      </c>
      <c r="B1041" s="10" t="s">
        <v>109082</v>
      </c>
      <c r="C1041" s="11">
        <v>6</v>
      </c>
      <c r="D1041" s="11">
        <v>6</v>
      </c>
      <c r="E1041" s="11">
        <v>6</v>
      </c>
      <c r="F1041" s="12">
        <v>1</v>
      </c>
      <c r="G1041" s="7" t="s">
        <v>79</v>
      </c>
      <c r="H1041" s="12">
        <v>0</v>
      </c>
      <c r="I1041" s="13">
        <f>+(30041666.6666667)*3</f>
        <v>90125000.000000104</v>
      </c>
      <c r="J1041" s="13">
        <v>90125000</v>
      </c>
      <c r="K1041" s="14">
        <v>0</v>
      </c>
      <c r="L1041" s="14">
        <v>0</v>
      </c>
      <c r="M1041" s="15"/>
      <c r="N1041" s="7" t="s">
        <v>104</v>
      </c>
      <c r="O1041" s="10" t="s">
        <v>109569</v>
      </c>
      <c r="P1041" s="7" t="s">
        <v>107892</v>
      </c>
      <c r="Q1041" s="7" t="s">
        <v>107893</v>
      </c>
      <c r="R1041"/>
    </row>
    <row r="1042" spans="1:18" ht="45" x14ac:dyDescent="0.2">
      <c r="A1042" s="10" t="s">
        <v>106700</v>
      </c>
      <c r="B1042" s="10" t="s">
        <v>109083</v>
      </c>
      <c r="C1042" s="11">
        <v>6</v>
      </c>
      <c r="D1042" s="11">
        <v>6</v>
      </c>
      <c r="E1042" s="11">
        <v>6</v>
      </c>
      <c r="F1042" s="12">
        <v>1</v>
      </c>
      <c r="G1042" s="7" t="s">
        <v>79</v>
      </c>
      <c r="H1042" s="12">
        <v>0</v>
      </c>
      <c r="I1042" s="13">
        <f>+(30041666.6666667)*4</f>
        <v>120166666.66666681</v>
      </c>
      <c r="J1042" s="13">
        <v>120166667</v>
      </c>
      <c r="K1042" s="14">
        <v>0</v>
      </c>
      <c r="L1042" s="14">
        <v>0</v>
      </c>
      <c r="M1042" s="15"/>
      <c r="N1042" s="7" t="s">
        <v>104</v>
      </c>
      <c r="O1042" s="10" t="s">
        <v>109569</v>
      </c>
      <c r="P1042" s="7" t="s">
        <v>107892</v>
      </c>
      <c r="Q1042" s="7" t="s">
        <v>107893</v>
      </c>
      <c r="R1042"/>
    </row>
    <row r="1043" spans="1:18" ht="45" x14ac:dyDescent="0.2">
      <c r="A1043" s="10" t="s">
        <v>106700</v>
      </c>
      <c r="B1043" s="10" t="s">
        <v>109084</v>
      </c>
      <c r="C1043" s="11">
        <v>4</v>
      </c>
      <c r="D1043" s="11">
        <v>4</v>
      </c>
      <c r="E1043" s="11">
        <v>7</v>
      </c>
      <c r="F1043" s="12">
        <v>1</v>
      </c>
      <c r="G1043" s="7" t="s">
        <v>51</v>
      </c>
      <c r="H1043" s="12">
        <v>0</v>
      </c>
      <c r="I1043" s="13">
        <v>100000000</v>
      </c>
      <c r="J1043" s="13">
        <v>100000000</v>
      </c>
      <c r="K1043" s="14">
        <v>0</v>
      </c>
      <c r="L1043" s="14">
        <v>0</v>
      </c>
      <c r="M1043" s="15"/>
      <c r="N1043" s="7" t="s">
        <v>104</v>
      </c>
      <c r="O1043" s="10" t="s">
        <v>109569</v>
      </c>
      <c r="P1043" s="7" t="s">
        <v>107892</v>
      </c>
      <c r="Q1043" s="7" t="s">
        <v>107893</v>
      </c>
      <c r="R1043"/>
    </row>
    <row r="1044" spans="1:18" ht="45" x14ac:dyDescent="0.2">
      <c r="A1044" s="10" t="s">
        <v>106700</v>
      </c>
      <c r="B1044" s="10" t="s">
        <v>109085</v>
      </c>
      <c r="C1044" s="11">
        <v>1</v>
      </c>
      <c r="D1044" s="11">
        <v>1</v>
      </c>
      <c r="E1044" s="11">
        <v>10</v>
      </c>
      <c r="F1044" s="12">
        <v>1</v>
      </c>
      <c r="G1044" s="7" t="s">
        <v>44</v>
      </c>
      <c r="H1044" s="12">
        <v>0</v>
      </c>
      <c r="I1044" s="13">
        <v>500000000</v>
      </c>
      <c r="J1044" s="13">
        <v>500000000</v>
      </c>
      <c r="K1044" s="14">
        <v>0</v>
      </c>
      <c r="L1044" s="14">
        <v>0</v>
      </c>
      <c r="M1044" s="15"/>
      <c r="N1044" s="7" t="s">
        <v>104</v>
      </c>
      <c r="O1044" s="10" t="s">
        <v>109570</v>
      </c>
      <c r="P1044" s="7" t="s">
        <v>107892</v>
      </c>
      <c r="Q1044" s="7" t="s">
        <v>107893</v>
      </c>
      <c r="R1044"/>
    </row>
    <row r="1045" spans="1:18" ht="45" x14ac:dyDescent="0.2">
      <c r="A1045" s="10" t="s">
        <v>106700</v>
      </c>
      <c r="B1045" s="10" t="s">
        <v>109086</v>
      </c>
      <c r="C1045" s="11">
        <v>1</v>
      </c>
      <c r="D1045" s="11">
        <v>1</v>
      </c>
      <c r="E1045" s="11">
        <v>11</v>
      </c>
      <c r="F1045" s="12">
        <v>1</v>
      </c>
      <c r="G1045" s="7" t="s">
        <v>127</v>
      </c>
      <c r="H1045" s="12">
        <v>0</v>
      </c>
      <c r="I1045" s="13">
        <v>25000000</v>
      </c>
      <c r="J1045" s="13">
        <v>25000000</v>
      </c>
      <c r="K1045" s="14">
        <v>0</v>
      </c>
      <c r="L1045" s="14">
        <v>0</v>
      </c>
      <c r="M1045" s="15"/>
      <c r="N1045" s="7" t="s">
        <v>104</v>
      </c>
      <c r="O1045" s="10" t="s">
        <v>109570</v>
      </c>
      <c r="P1045" s="7" t="s">
        <v>107892</v>
      </c>
      <c r="Q1045" s="7" t="s">
        <v>107893</v>
      </c>
      <c r="R1045"/>
    </row>
    <row r="1046" spans="1:18" ht="45" x14ac:dyDescent="0.2">
      <c r="A1046" s="10" t="s">
        <v>106700</v>
      </c>
      <c r="B1046" s="10" t="s">
        <v>109087</v>
      </c>
      <c r="C1046" s="11">
        <v>2</v>
      </c>
      <c r="D1046" s="11">
        <v>2</v>
      </c>
      <c r="E1046" s="11">
        <v>10</v>
      </c>
      <c r="F1046" s="12">
        <v>1</v>
      </c>
      <c r="G1046" s="7" t="s">
        <v>44</v>
      </c>
      <c r="H1046" s="12">
        <v>0</v>
      </c>
      <c r="I1046" s="13">
        <v>736000000</v>
      </c>
      <c r="J1046" s="13">
        <v>736000000</v>
      </c>
      <c r="K1046" s="14">
        <v>0</v>
      </c>
      <c r="L1046" s="14">
        <v>0</v>
      </c>
      <c r="M1046" s="15"/>
      <c r="N1046" s="7" t="s">
        <v>104</v>
      </c>
      <c r="O1046" s="10" t="s">
        <v>109569</v>
      </c>
      <c r="P1046" s="7" t="s">
        <v>107892</v>
      </c>
      <c r="Q1046" s="7" t="s">
        <v>107893</v>
      </c>
      <c r="R1046"/>
    </row>
    <row r="1047" spans="1:18" ht="45" x14ac:dyDescent="0.2">
      <c r="A1047" s="10" t="s">
        <v>106700</v>
      </c>
      <c r="B1047" s="10" t="s">
        <v>109088</v>
      </c>
      <c r="C1047" s="11">
        <v>4</v>
      </c>
      <c r="D1047" s="11">
        <v>4</v>
      </c>
      <c r="E1047" s="11">
        <v>7</v>
      </c>
      <c r="F1047" s="12">
        <v>1</v>
      </c>
      <c r="G1047" s="7" t="s">
        <v>44</v>
      </c>
      <c r="H1047" s="12">
        <v>0</v>
      </c>
      <c r="I1047" s="13">
        <v>136000000</v>
      </c>
      <c r="J1047" s="13">
        <v>136000000</v>
      </c>
      <c r="K1047" s="14">
        <v>0</v>
      </c>
      <c r="L1047" s="14">
        <v>0</v>
      </c>
      <c r="M1047" s="15"/>
      <c r="N1047" s="7" t="s">
        <v>104</v>
      </c>
      <c r="O1047" s="10" t="s">
        <v>109569</v>
      </c>
      <c r="P1047" s="7" t="s">
        <v>107892</v>
      </c>
      <c r="Q1047" s="7" t="s">
        <v>107893</v>
      </c>
      <c r="R1047"/>
    </row>
    <row r="1048" spans="1:18" ht="45" x14ac:dyDescent="0.2">
      <c r="A1048" s="10" t="s">
        <v>106700</v>
      </c>
      <c r="B1048" s="10" t="s">
        <v>109089</v>
      </c>
      <c r="C1048" s="11">
        <v>4</v>
      </c>
      <c r="D1048" s="11">
        <v>4</v>
      </c>
      <c r="E1048" s="11">
        <v>7</v>
      </c>
      <c r="F1048" s="12">
        <v>1</v>
      </c>
      <c r="G1048" s="7" t="s">
        <v>44</v>
      </c>
      <c r="H1048" s="12">
        <v>0</v>
      </c>
      <c r="I1048" s="13">
        <v>329000000</v>
      </c>
      <c r="J1048" s="13">
        <v>329000000</v>
      </c>
      <c r="K1048" s="14">
        <v>0</v>
      </c>
      <c r="L1048" s="14">
        <v>0</v>
      </c>
      <c r="M1048" s="15"/>
      <c r="N1048" s="7" t="s">
        <v>104</v>
      </c>
      <c r="O1048" s="10" t="s">
        <v>109570</v>
      </c>
      <c r="P1048" s="7" t="s">
        <v>107892</v>
      </c>
      <c r="Q1048" s="7" t="s">
        <v>107893</v>
      </c>
      <c r="R1048"/>
    </row>
    <row r="1049" spans="1:18" ht="45" x14ac:dyDescent="0.2">
      <c r="A1049" s="10" t="s">
        <v>106700</v>
      </c>
      <c r="B1049" s="10" t="s">
        <v>109090</v>
      </c>
      <c r="C1049" s="11">
        <v>9</v>
      </c>
      <c r="D1049" s="11">
        <v>9</v>
      </c>
      <c r="E1049" s="11">
        <v>3</v>
      </c>
      <c r="F1049" s="12">
        <v>1</v>
      </c>
      <c r="G1049" s="7" t="s">
        <v>58</v>
      </c>
      <c r="H1049" s="12">
        <v>0</v>
      </c>
      <c r="I1049" s="13">
        <v>75000000</v>
      </c>
      <c r="J1049" s="13">
        <v>75000000</v>
      </c>
      <c r="K1049" s="14">
        <v>0</v>
      </c>
      <c r="L1049" s="14">
        <v>0</v>
      </c>
      <c r="M1049" s="15"/>
      <c r="N1049" s="7" t="s">
        <v>104</v>
      </c>
      <c r="O1049" s="10" t="s">
        <v>109570</v>
      </c>
      <c r="P1049" s="7" t="s">
        <v>107894</v>
      </c>
      <c r="Q1049" s="7" t="s">
        <v>107893</v>
      </c>
      <c r="R1049"/>
    </row>
    <row r="1050" spans="1:18" ht="45" x14ac:dyDescent="0.2">
      <c r="A1050" s="10" t="s">
        <v>106702</v>
      </c>
      <c r="B1050" s="10" t="s">
        <v>109091</v>
      </c>
      <c r="C1050" s="11">
        <v>8</v>
      </c>
      <c r="D1050" s="11">
        <v>8</v>
      </c>
      <c r="E1050" s="11">
        <v>5</v>
      </c>
      <c r="F1050" s="12">
        <v>1</v>
      </c>
      <c r="G1050" s="7" t="s">
        <v>58</v>
      </c>
      <c r="H1050" s="12">
        <v>0</v>
      </c>
      <c r="I1050" s="13">
        <v>75000000</v>
      </c>
      <c r="J1050" s="13">
        <v>75000000</v>
      </c>
      <c r="K1050" s="14">
        <v>0</v>
      </c>
      <c r="L1050" s="14">
        <v>0</v>
      </c>
      <c r="M1050" s="15"/>
      <c r="N1050" s="7" t="s">
        <v>104</v>
      </c>
      <c r="O1050" s="10" t="s">
        <v>109570</v>
      </c>
      <c r="P1050" s="7" t="s">
        <v>107892</v>
      </c>
      <c r="Q1050" s="7" t="s">
        <v>107893</v>
      </c>
      <c r="R1050"/>
    </row>
    <row r="1051" spans="1:18" ht="45" x14ac:dyDescent="0.2">
      <c r="A1051" s="10" t="s">
        <v>106700</v>
      </c>
      <c r="B1051" s="10" t="s">
        <v>109092</v>
      </c>
      <c r="C1051" s="11">
        <v>6</v>
      </c>
      <c r="D1051" s="11">
        <v>6</v>
      </c>
      <c r="E1051" s="11">
        <v>6</v>
      </c>
      <c r="F1051" s="12">
        <v>1</v>
      </c>
      <c r="G1051" s="7" t="s">
        <v>120</v>
      </c>
      <c r="H1051" s="12">
        <v>0</v>
      </c>
      <c r="I1051" s="13">
        <v>100000000</v>
      </c>
      <c r="J1051" s="13">
        <v>100000000</v>
      </c>
      <c r="K1051" s="14">
        <v>0</v>
      </c>
      <c r="L1051" s="14">
        <v>0</v>
      </c>
      <c r="M1051" s="15"/>
      <c r="N1051" s="7" t="s">
        <v>104</v>
      </c>
      <c r="O1051" s="10" t="s">
        <v>109570</v>
      </c>
      <c r="P1051" s="7" t="s">
        <v>107892</v>
      </c>
      <c r="Q1051" s="7" t="s">
        <v>107893</v>
      </c>
      <c r="R1051"/>
    </row>
    <row r="1052" spans="1:18" ht="45" x14ac:dyDescent="0.2">
      <c r="A1052" s="10" t="s">
        <v>106700</v>
      </c>
      <c r="B1052" s="10" t="s">
        <v>109093</v>
      </c>
      <c r="C1052" s="11">
        <v>6</v>
      </c>
      <c r="D1052" s="11">
        <v>6</v>
      </c>
      <c r="E1052" s="11">
        <v>6</v>
      </c>
      <c r="F1052" s="12">
        <v>1</v>
      </c>
      <c r="G1052" s="7" t="s">
        <v>120</v>
      </c>
      <c r="H1052" s="12">
        <v>0</v>
      </c>
      <c r="I1052" s="13">
        <f>65000000+390000000+131000000</f>
        <v>586000000</v>
      </c>
      <c r="J1052" s="13">
        <v>586000000</v>
      </c>
      <c r="K1052" s="14">
        <v>0</v>
      </c>
      <c r="L1052" s="14">
        <v>0</v>
      </c>
      <c r="M1052" s="15"/>
      <c r="N1052" s="7" t="s">
        <v>104</v>
      </c>
      <c r="O1052" s="10" t="s">
        <v>109570</v>
      </c>
      <c r="P1052" s="7" t="s">
        <v>107892</v>
      </c>
      <c r="Q1052" s="7" t="s">
        <v>107893</v>
      </c>
      <c r="R1052"/>
    </row>
    <row r="1053" spans="1:18" ht="45" x14ac:dyDescent="0.2">
      <c r="A1053" s="10" t="s">
        <v>106700</v>
      </c>
      <c r="B1053" s="10" t="s">
        <v>109094</v>
      </c>
      <c r="C1053" s="11">
        <v>3</v>
      </c>
      <c r="D1053" s="11">
        <v>3</v>
      </c>
      <c r="E1053" s="11">
        <v>9</v>
      </c>
      <c r="F1053" s="12">
        <v>1</v>
      </c>
      <c r="G1053" s="7" t="s">
        <v>58</v>
      </c>
      <c r="H1053" s="12">
        <v>0</v>
      </c>
      <c r="I1053" s="13">
        <v>72000000</v>
      </c>
      <c r="J1053" s="13">
        <v>72000000</v>
      </c>
      <c r="K1053" s="14">
        <v>0</v>
      </c>
      <c r="L1053" s="14">
        <v>0</v>
      </c>
      <c r="M1053" s="15"/>
      <c r="N1053" s="7" t="s">
        <v>104</v>
      </c>
      <c r="O1053" s="10" t="s">
        <v>109570</v>
      </c>
      <c r="P1053" s="7" t="s">
        <v>107892</v>
      </c>
      <c r="Q1053" s="7" t="s">
        <v>107893</v>
      </c>
      <c r="R1053"/>
    </row>
    <row r="1054" spans="1:18" ht="45" x14ac:dyDescent="0.2">
      <c r="A1054" s="10" t="s">
        <v>106700</v>
      </c>
      <c r="B1054" s="10" t="s">
        <v>109095</v>
      </c>
      <c r="C1054" s="11">
        <v>1</v>
      </c>
      <c r="D1054" s="11">
        <v>1</v>
      </c>
      <c r="E1054" s="11">
        <v>10</v>
      </c>
      <c r="F1054" s="12">
        <v>1</v>
      </c>
      <c r="G1054" s="7" t="s">
        <v>120</v>
      </c>
      <c r="H1054" s="12">
        <v>0</v>
      </c>
      <c r="I1054" s="13">
        <v>1190000000</v>
      </c>
      <c r="J1054" s="13">
        <v>357000000</v>
      </c>
      <c r="K1054" s="14">
        <v>1</v>
      </c>
      <c r="L1054" s="14">
        <v>3</v>
      </c>
      <c r="M1054" s="15"/>
      <c r="N1054" s="7" t="s">
        <v>104</v>
      </c>
      <c r="O1054" s="10" t="s">
        <v>109569</v>
      </c>
      <c r="P1054" s="7" t="s">
        <v>107892</v>
      </c>
      <c r="Q1054" s="7" t="s">
        <v>107893</v>
      </c>
      <c r="R1054"/>
    </row>
    <row r="1055" spans="1:18" ht="45" x14ac:dyDescent="0.2">
      <c r="A1055" s="10" t="s">
        <v>106700</v>
      </c>
      <c r="B1055" s="10" t="s">
        <v>109096</v>
      </c>
      <c r="C1055" s="11">
        <v>1</v>
      </c>
      <c r="D1055" s="11">
        <v>1</v>
      </c>
      <c r="E1055" s="11">
        <v>4</v>
      </c>
      <c r="F1055" s="12">
        <v>1</v>
      </c>
      <c r="G1055" s="7" t="s">
        <v>120</v>
      </c>
      <c r="H1055" s="12">
        <v>0</v>
      </c>
      <c r="I1055" s="13">
        <v>2150000000</v>
      </c>
      <c r="J1055" s="13">
        <v>650000000</v>
      </c>
      <c r="K1055" s="14">
        <v>1</v>
      </c>
      <c r="L1055" s="14">
        <v>3</v>
      </c>
      <c r="M1055" s="15"/>
      <c r="N1055" s="7" t="s">
        <v>104</v>
      </c>
      <c r="O1055" s="10" t="s">
        <v>109569</v>
      </c>
      <c r="P1055" s="7" t="s">
        <v>107892</v>
      </c>
      <c r="Q1055" s="7" t="s">
        <v>107893</v>
      </c>
      <c r="R1055"/>
    </row>
    <row r="1056" spans="1:18" ht="45" x14ac:dyDescent="0.2">
      <c r="A1056" s="10" t="s">
        <v>106700</v>
      </c>
      <c r="B1056" s="10" t="s">
        <v>109097</v>
      </c>
      <c r="C1056" s="11">
        <v>1</v>
      </c>
      <c r="D1056" s="11">
        <v>1</v>
      </c>
      <c r="E1056" s="11">
        <v>12</v>
      </c>
      <c r="F1056" s="12">
        <v>1</v>
      </c>
      <c r="G1056" s="7" t="s">
        <v>79</v>
      </c>
      <c r="H1056" s="12">
        <v>0</v>
      </c>
      <c r="I1056" s="13">
        <v>192000000</v>
      </c>
      <c r="J1056" s="13">
        <v>192000000</v>
      </c>
      <c r="K1056" s="14">
        <v>0</v>
      </c>
      <c r="L1056" s="14">
        <v>0</v>
      </c>
      <c r="M1056" s="15"/>
      <c r="N1056" s="7" t="s">
        <v>104</v>
      </c>
      <c r="O1056" s="10" t="s">
        <v>109569</v>
      </c>
      <c r="P1056" s="7" t="s">
        <v>107892</v>
      </c>
      <c r="Q1056" s="7" t="s">
        <v>107893</v>
      </c>
      <c r="R1056"/>
    </row>
    <row r="1057" spans="1:18" ht="45" x14ac:dyDescent="0.2">
      <c r="A1057" s="10" t="s">
        <v>106700</v>
      </c>
      <c r="B1057" s="10" t="s">
        <v>109098</v>
      </c>
      <c r="C1057" s="11">
        <v>1</v>
      </c>
      <c r="D1057" s="11">
        <v>1</v>
      </c>
      <c r="E1057" s="11">
        <v>12</v>
      </c>
      <c r="F1057" s="12">
        <v>1</v>
      </c>
      <c r="G1057" s="7" t="s">
        <v>79</v>
      </c>
      <c r="H1057" s="12">
        <v>0</v>
      </c>
      <c r="I1057" s="13">
        <v>20000000</v>
      </c>
      <c r="J1057" s="13">
        <v>20000000</v>
      </c>
      <c r="K1057" s="14">
        <v>0</v>
      </c>
      <c r="L1057" s="14">
        <v>0</v>
      </c>
      <c r="M1057" s="15"/>
      <c r="N1057" s="7" t="s">
        <v>104</v>
      </c>
      <c r="O1057" s="10" t="s">
        <v>109569</v>
      </c>
      <c r="P1057" s="7" t="s">
        <v>107892</v>
      </c>
      <c r="Q1057" s="7" t="s">
        <v>107893</v>
      </c>
      <c r="R1057"/>
    </row>
    <row r="1058" spans="1:18" ht="45" x14ac:dyDescent="0.2">
      <c r="A1058" s="10" t="s">
        <v>106700</v>
      </c>
      <c r="B1058" s="10" t="s">
        <v>109099</v>
      </c>
      <c r="C1058" s="11">
        <v>1</v>
      </c>
      <c r="D1058" s="11">
        <v>1</v>
      </c>
      <c r="E1058" s="11">
        <v>12</v>
      </c>
      <c r="F1058" s="12">
        <v>1</v>
      </c>
      <c r="G1058" s="7" t="s">
        <v>79</v>
      </c>
      <c r="H1058" s="12">
        <v>0</v>
      </c>
      <c r="I1058" s="13">
        <v>190000000</v>
      </c>
      <c r="J1058" s="13">
        <v>190000000</v>
      </c>
      <c r="K1058" s="14">
        <v>0</v>
      </c>
      <c r="L1058" s="14">
        <v>0</v>
      </c>
      <c r="M1058" s="15"/>
      <c r="N1058" s="7" t="s">
        <v>104</v>
      </c>
      <c r="O1058" s="10" t="s">
        <v>109569</v>
      </c>
      <c r="P1058" s="7" t="s">
        <v>107892</v>
      </c>
      <c r="Q1058" s="7" t="s">
        <v>107893</v>
      </c>
      <c r="R1058"/>
    </row>
    <row r="1059" spans="1:18" ht="45" x14ac:dyDescent="0.2">
      <c r="A1059" s="10" t="s">
        <v>106700</v>
      </c>
      <c r="B1059" s="10" t="s">
        <v>109100</v>
      </c>
      <c r="C1059" s="11">
        <v>1</v>
      </c>
      <c r="D1059" s="11">
        <v>1</v>
      </c>
      <c r="E1059" s="11">
        <v>10</v>
      </c>
      <c r="F1059" s="12">
        <v>1</v>
      </c>
      <c r="G1059" s="7" t="s">
        <v>79</v>
      </c>
      <c r="H1059" s="12">
        <v>0</v>
      </c>
      <c r="I1059" s="13">
        <v>2476000000</v>
      </c>
      <c r="J1059" s="13">
        <v>2476000000</v>
      </c>
      <c r="K1059" s="14">
        <v>0</v>
      </c>
      <c r="L1059" s="14">
        <v>0</v>
      </c>
      <c r="M1059" s="15"/>
      <c r="N1059" s="7" t="s">
        <v>104</v>
      </c>
      <c r="O1059" s="10" t="s">
        <v>109569</v>
      </c>
      <c r="P1059" s="7" t="s">
        <v>107892</v>
      </c>
      <c r="Q1059" s="7" t="s">
        <v>107893</v>
      </c>
      <c r="R1059"/>
    </row>
    <row r="1060" spans="1:18" ht="56.25" x14ac:dyDescent="0.2">
      <c r="A1060" s="10" t="s">
        <v>103603</v>
      </c>
      <c r="B1060" s="10" t="s">
        <v>109101</v>
      </c>
      <c r="C1060" s="11">
        <v>2</v>
      </c>
      <c r="D1060" s="11">
        <v>2</v>
      </c>
      <c r="E1060" s="11">
        <v>5</v>
      </c>
      <c r="F1060" s="12">
        <v>1</v>
      </c>
      <c r="G1060" s="7" t="s">
        <v>120</v>
      </c>
      <c r="H1060" s="12">
        <v>0</v>
      </c>
      <c r="I1060" s="13">
        <v>11840364</v>
      </c>
      <c r="J1060" s="13">
        <v>11840364</v>
      </c>
      <c r="K1060" s="14">
        <v>0</v>
      </c>
      <c r="L1060" s="14">
        <v>0</v>
      </c>
      <c r="M1060" s="15"/>
      <c r="N1060" s="7" t="s">
        <v>104</v>
      </c>
      <c r="O1060" s="10" t="s">
        <v>109571</v>
      </c>
      <c r="P1060" s="7" t="s">
        <v>108063</v>
      </c>
      <c r="Q1060" s="7" t="s">
        <v>107913</v>
      </c>
      <c r="R1060"/>
    </row>
    <row r="1061" spans="1:18" ht="56.25" x14ac:dyDescent="0.2">
      <c r="A1061" s="10" t="s">
        <v>103603</v>
      </c>
      <c r="B1061" s="10" t="s">
        <v>109102</v>
      </c>
      <c r="C1061" s="11">
        <v>8</v>
      </c>
      <c r="D1061" s="11">
        <v>8</v>
      </c>
      <c r="E1061" s="11">
        <v>5</v>
      </c>
      <c r="F1061" s="12">
        <v>1</v>
      </c>
      <c r="G1061" s="7" t="s">
        <v>120</v>
      </c>
      <c r="H1061" s="12">
        <v>0</v>
      </c>
      <c r="I1061" s="13">
        <v>11840364</v>
      </c>
      <c r="J1061" s="13">
        <v>11840364</v>
      </c>
      <c r="K1061" s="14">
        <v>0</v>
      </c>
      <c r="L1061" s="14">
        <v>0</v>
      </c>
      <c r="M1061" s="15"/>
      <c r="N1061" s="7" t="s">
        <v>104</v>
      </c>
      <c r="O1061" s="10" t="s">
        <v>109571</v>
      </c>
      <c r="P1061" s="7" t="s">
        <v>108063</v>
      </c>
      <c r="Q1061" s="7" t="s">
        <v>107913</v>
      </c>
      <c r="R1061"/>
    </row>
    <row r="1062" spans="1:18" ht="33.75" x14ac:dyDescent="0.2">
      <c r="A1062" s="10" t="s">
        <v>103603</v>
      </c>
      <c r="B1062" s="10" t="s">
        <v>109103</v>
      </c>
      <c r="C1062" s="11">
        <v>1</v>
      </c>
      <c r="D1062" s="11">
        <v>1</v>
      </c>
      <c r="E1062" s="11">
        <v>12</v>
      </c>
      <c r="F1062" s="12">
        <v>1</v>
      </c>
      <c r="G1062" s="7" t="s">
        <v>79</v>
      </c>
      <c r="H1062" s="12">
        <v>0</v>
      </c>
      <c r="I1062" s="13">
        <v>392875186</v>
      </c>
      <c r="J1062" s="13">
        <v>392875186</v>
      </c>
      <c r="K1062" s="14">
        <v>0</v>
      </c>
      <c r="L1062" s="14">
        <v>0</v>
      </c>
      <c r="M1062" s="15"/>
      <c r="N1062" s="7" t="s">
        <v>104</v>
      </c>
      <c r="O1062" s="10" t="s">
        <v>109571</v>
      </c>
      <c r="P1062" s="7" t="s">
        <v>108063</v>
      </c>
      <c r="Q1062" s="7" t="s">
        <v>107913</v>
      </c>
      <c r="R1062"/>
    </row>
    <row r="1063" spans="1:18" ht="45" x14ac:dyDescent="0.2">
      <c r="A1063" s="10" t="s">
        <v>51186</v>
      </c>
      <c r="B1063" s="10" t="s">
        <v>109104</v>
      </c>
      <c r="C1063" s="11">
        <v>1</v>
      </c>
      <c r="D1063" s="11">
        <v>1</v>
      </c>
      <c r="E1063" s="11">
        <v>16</v>
      </c>
      <c r="F1063" s="12">
        <v>1</v>
      </c>
      <c r="G1063" s="7" t="s">
        <v>120</v>
      </c>
      <c r="H1063" s="12">
        <v>0</v>
      </c>
      <c r="I1063" s="13">
        <v>150000000</v>
      </c>
      <c r="J1063" s="13">
        <v>30000000</v>
      </c>
      <c r="K1063" s="14">
        <v>1</v>
      </c>
      <c r="L1063" s="14">
        <v>3</v>
      </c>
      <c r="M1063" s="15"/>
      <c r="N1063" s="7" t="s">
        <v>104</v>
      </c>
      <c r="O1063" s="10" t="s">
        <v>109571</v>
      </c>
      <c r="P1063" s="7" t="s">
        <v>108063</v>
      </c>
      <c r="Q1063" s="7" t="s">
        <v>107913</v>
      </c>
      <c r="R1063"/>
    </row>
    <row r="1064" spans="1:18" ht="56.25" x14ac:dyDescent="0.2">
      <c r="A1064" s="10" t="s">
        <v>103927</v>
      </c>
      <c r="B1064" s="10" t="s">
        <v>109105</v>
      </c>
      <c r="C1064" s="11">
        <v>1</v>
      </c>
      <c r="D1064" s="11">
        <v>1</v>
      </c>
      <c r="E1064" s="11">
        <v>16</v>
      </c>
      <c r="F1064" s="12">
        <v>1</v>
      </c>
      <c r="G1064" s="7" t="s">
        <v>120</v>
      </c>
      <c r="H1064" s="12">
        <v>0</v>
      </c>
      <c r="I1064" s="13">
        <v>70000000</v>
      </c>
      <c r="J1064" s="13">
        <v>70000000</v>
      </c>
      <c r="K1064" s="14">
        <v>1</v>
      </c>
      <c r="L1064" s="14">
        <v>3</v>
      </c>
      <c r="M1064" s="15"/>
      <c r="N1064" s="7" t="s">
        <v>104</v>
      </c>
      <c r="O1064" s="10" t="s">
        <v>109571</v>
      </c>
      <c r="P1064" s="7" t="s">
        <v>108063</v>
      </c>
      <c r="Q1064" s="7" t="s">
        <v>107913</v>
      </c>
      <c r="R1064"/>
    </row>
    <row r="1065" spans="1:18" ht="45" x14ac:dyDescent="0.2">
      <c r="A1065" s="10" t="s">
        <v>51088</v>
      </c>
      <c r="B1065" s="10" t="s">
        <v>109106</v>
      </c>
      <c r="C1065" s="11">
        <v>6</v>
      </c>
      <c r="D1065" s="11">
        <v>6</v>
      </c>
      <c r="E1065" s="11">
        <v>3</v>
      </c>
      <c r="F1065" s="12">
        <v>1</v>
      </c>
      <c r="G1065" s="7" t="s">
        <v>127</v>
      </c>
      <c r="H1065" s="12">
        <v>0</v>
      </c>
      <c r="I1065" s="13">
        <f>113984304-17040218</f>
        <v>96944086</v>
      </c>
      <c r="J1065" s="13">
        <f>113984304-17040218</f>
        <v>96944086</v>
      </c>
      <c r="K1065" s="14">
        <v>0</v>
      </c>
      <c r="L1065" s="14">
        <v>0</v>
      </c>
      <c r="M1065" s="15"/>
      <c r="N1065" s="7" t="s">
        <v>104</v>
      </c>
      <c r="O1065" s="10" t="s">
        <v>109571</v>
      </c>
      <c r="P1065" s="7" t="s">
        <v>108063</v>
      </c>
      <c r="Q1065" s="7" t="s">
        <v>107913</v>
      </c>
      <c r="R1065"/>
    </row>
    <row r="1066" spans="1:18" ht="33.75" x14ac:dyDescent="0.2">
      <c r="A1066" s="10" t="s">
        <v>50542</v>
      </c>
      <c r="B1066" s="10" t="s">
        <v>109107</v>
      </c>
      <c r="C1066" s="11">
        <v>5</v>
      </c>
      <c r="D1066" s="11">
        <v>5</v>
      </c>
      <c r="E1066" s="11">
        <v>4</v>
      </c>
      <c r="F1066" s="12">
        <v>1</v>
      </c>
      <c r="G1066" s="7" t="s">
        <v>120</v>
      </c>
      <c r="H1066" s="12">
        <v>0</v>
      </c>
      <c r="I1066" s="13">
        <v>16500000</v>
      </c>
      <c r="J1066" s="13">
        <v>16500000</v>
      </c>
      <c r="K1066" s="14">
        <v>0</v>
      </c>
      <c r="L1066" s="14">
        <v>0</v>
      </c>
      <c r="M1066" s="15"/>
      <c r="N1066" s="7" t="s">
        <v>104</v>
      </c>
      <c r="O1066" s="10" t="s">
        <v>109571</v>
      </c>
      <c r="P1066" s="7" t="s">
        <v>108063</v>
      </c>
      <c r="Q1066" s="7" t="s">
        <v>107913</v>
      </c>
      <c r="R1066"/>
    </row>
    <row r="1067" spans="1:18" ht="33.75" x14ac:dyDescent="0.2">
      <c r="A1067" s="10" t="s">
        <v>103549</v>
      </c>
      <c r="B1067" s="10" t="s">
        <v>109108</v>
      </c>
      <c r="C1067" s="11">
        <v>1</v>
      </c>
      <c r="D1067" s="11">
        <v>1</v>
      </c>
      <c r="E1067" s="11">
        <v>6</v>
      </c>
      <c r="F1067" s="12">
        <v>1</v>
      </c>
      <c r="G1067" s="7" t="s">
        <v>120</v>
      </c>
      <c r="H1067" s="12">
        <v>0</v>
      </c>
      <c r="I1067" s="13">
        <v>1230432080</v>
      </c>
      <c r="J1067" s="13">
        <v>300000000</v>
      </c>
      <c r="K1067" s="14">
        <v>1</v>
      </c>
      <c r="L1067" s="14">
        <v>3</v>
      </c>
      <c r="M1067" s="15"/>
      <c r="N1067" s="7" t="s">
        <v>104</v>
      </c>
      <c r="O1067" s="10" t="s">
        <v>109571</v>
      </c>
      <c r="P1067" s="7" t="s">
        <v>107912</v>
      </c>
      <c r="Q1067" s="7" t="s">
        <v>107913</v>
      </c>
      <c r="R1067"/>
    </row>
    <row r="1068" spans="1:18" ht="33.75" x14ac:dyDescent="0.2">
      <c r="A1068" s="10" t="s">
        <v>103645</v>
      </c>
      <c r="B1068" s="10" t="s">
        <v>109103</v>
      </c>
      <c r="C1068" s="11">
        <v>1</v>
      </c>
      <c r="D1068" s="11">
        <v>1</v>
      </c>
      <c r="E1068" s="11">
        <v>12</v>
      </c>
      <c r="F1068" s="12">
        <v>1</v>
      </c>
      <c r="G1068" s="7" t="s">
        <v>79</v>
      </c>
      <c r="H1068" s="12">
        <v>0</v>
      </c>
      <c r="I1068" s="13">
        <v>94091029</v>
      </c>
      <c r="J1068" s="13">
        <v>94091029</v>
      </c>
      <c r="K1068" s="14">
        <v>0</v>
      </c>
      <c r="L1068" s="14">
        <v>0</v>
      </c>
      <c r="M1068" s="15"/>
      <c r="N1068" s="7" t="s">
        <v>104</v>
      </c>
      <c r="O1068" s="10" t="s">
        <v>109572</v>
      </c>
      <c r="P1068" s="7" t="s">
        <v>107920</v>
      </c>
      <c r="Q1068" s="7" t="s">
        <v>107921</v>
      </c>
      <c r="R1068"/>
    </row>
    <row r="1069" spans="1:18" ht="33.75" x14ac:dyDescent="0.2">
      <c r="A1069" s="10" t="s">
        <v>103645</v>
      </c>
      <c r="B1069" s="10" t="s">
        <v>109103</v>
      </c>
      <c r="C1069" s="11">
        <v>1</v>
      </c>
      <c r="D1069" s="11">
        <v>1</v>
      </c>
      <c r="E1069" s="11">
        <v>12</v>
      </c>
      <c r="F1069" s="12">
        <v>1</v>
      </c>
      <c r="G1069" s="7" t="s">
        <v>79</v>
      </c>
      <c r="H1069" s="12">
        <v>0</v>
      </c>
      <c r="I1069" s="13">
        <v>94091029</v>
      </c>
      <c r="J1069" s="13">
        <v>56747969</v>
      </c>
      <c r="K1069" s="14">
        <v>0</v>
      </c>
      <c r="L1069" s="14">
        <v>0</v>
      </c>
      <c r="M1069" s="15"/>
      <c r="N1069" s="7" t="s">
        <v>104</v>
      </c>
      <c r="O1069" s="10" t="s">
        <v>109572</v>
      </c>
      <c r="P1069" s="7" t="s">
        <v>107920</v>
      </c>
      <c r="Q1069" s="7" t="s">
        <v>107921</v>
      </c>
      <c r="R1069"/>
    </row>
    <row r="1070" spans="1:18" ht="56.25" x14ac:dyDescent="0.2">
      <c r="A1070" s="10" t="s">
        <v>103855</v>
      </c>
      <c r="B1070" s="10" t="s">
        <v>109105</v>
      </c>
      <c r="C1070" s="11">
        <v>1</v>
      </c>
      <c r="D1070" s="11">
        <v>1</v>
      </c>
      <c r="E1070" s="11">
        <v>16</v>
      </c>
      <c r="F1070" s="12">
        <v>1</v>
      </c>
      <c r="G1070" s="7" t="s">
        <v>120</v>
      </c>
      <c r="H1070" s="12">
        <v>0</v>
      </c>
      <c r="I1070" s="13">
        <v>60000000</v>
      </c>
      <c r="J1070" s="13">
        <v>60000000</v>
      </c>
      <c r="K1070" s="14">
        <v>1</v>
      </c>
      <c r="L1070" s="14">
        <v>3</v>
      </c>
      <c r="M1070" s="15"/>
      <c r="N1070" s="7" t="s">
        <v>104</v>
      </c>
      <c r="O1070" s="10" t="s">
        <v>109572</v>
      </c>
      <c r="P1070" s="7" t="s">
        <v>107920</v>
      </c>
      <c r="Q1070" s="7" t="s">
        <v>107921</v>
      </c>
      <c r="R1070"/>
    </row>
    <row r="1071" spans="1:18" ht="56.25" x14ac:dyDescent="0.2">
      <c r="A1071" s="10" t="s">
        <v>103855</v>
      </c>
      <c r="B1071" s="10" t="s">
        <v>109105</v>
      </c>
      <c r="C1071" s="11">
        <v>1</v>
      </c>
      <c r="D1071" s="11">
        <v>1</v>
      </c>
      <c r="E1071" s="11">
        <v>16</v>
      </c>
      <c r="F1071" s="12">
        <v>1</v>
      </c>
      <c r="G1071" s="7" t="s">
        <v>120</v>
      </c>
      <c r="H1071" s="12">
        <v>0</v>
      </c>
      <c r="I1071" s="13">
        <v>60000000</v>
      </c>
      <c r="J1071" s="13">
        <v>20000000</v>
      </c>
      <c r="K1071" s="14">
        <v>1</v>
      </c>
      <c r="L1071" s="14">
        <v>3</v>
      </c>
      <c r="M1071" s="15"/>
      <c r="N1071" s="7" t="s">
        <v>104</v>
      </c>
      <c r="O1071" s="10" t="s">
        <v>109572</v>
      </c>
      <c r="P1071" s="7" t="s">
        <v>107920</v>
      </c>
      <c r="Q1071" s="7" t="s">
        <v>107921</v>
      </c>
      <c r="R1071"/>
    </row>
    <row r="1072" spans="1:18" ht="33.75" x14ac:dyDescent="0.2">
      <c r="A1072" s="10" t="s">
        <v>103855</v>
      </c>
      <c r="B1072" s="10" t="s">
        <v>109109</v>
      </c>
      <c r="C1072" s="11">
        <v>5</v>
      </c>
      <c r="D1072" s="11">
        <v>5</v>
      </c>
      <c r="E1072" s="11">
        <v>5</v>
      </c>
      <c r="F1072" s="12">
        <v>1</v>
      </c>
      <c r="G1072" s="7" t="s">
        <v>127</v>
      </c>
      <c r="H1072" s="12">
        <v>0</v>
      </c>
      <c r="I1072" s="13">
        <v>50000000</v>
      </c>
      <c r="J1072" s="13">
        <v>0</v>
      </c>
      <c r="K1072" s="14">
        <v>0</v>
      </c>
      <c r="L1072" s="14">
        <v>0</v>
      </c>
      <c r="M1072" s="15"/>
      <c r="N1072" s="7" t="s">
        <v>104</v>
      </c>
      <c r="O1072" s="10" t="s">
        <v>109572</v>
      </c>
      <c r="P1072" s="7" t="s">
        <v>107920</v>
      </c>
      <c r="Q1072" s="7" t="s">
        <v>107921</v>
      </c>
      <c r="R1072"/>
    </row>
    <row r="1073" spans="1:18" ht="33.75" x14ac:dyDescent="0.2">
      <c r="A1073" s="10" t="s">
        <v>103855</v>
      </c>
      <c r="B1073" s="10" t="s">
        <v>109110</v>
      </c>
      <c r="C1073" s="11">
        <v>6</v>
      </c>
      <c r="D1073" s="11">
        <v>6</v>
      </c>
      <c r="E1073" s="11">
        <v>6</v>
      </c>
      <c r="F1073" s="12">
        <v>1</v>
      </c>
      <c r="G1073" s="7" t="s">
        <v>120</v>
      </c>
      <c r="H1073" s="12">
        <v>0</v>
      </c>
      <c r="I1073" s="13">
        <v>60000000</v>
      </c>
      <c r="J1073" s="13">
        <v>0</v>
      </c>
      <c r="K1073" s="14">
        <v>0</v>
      </c>
      <c r="L1073" s="14">
        <v>0</v>
      </c>
      <c r="M1073" s="15"/>
      <c r="N1073" s="7" t="s">
        <v>104</v>
      </c>
      <c r="O1073" s="10" t="s">
        <v>109572</v>
      </c>
      <c r="P1073" s="7" t="s">
        <v>107920</v>
      </c>
      <c r="Q1073" s="7" t="s">
        <v>107921</v>
      </c>
      <c r="R1073"/>
    </row>
    <row r="1074" spans="1:18" ht="56.25" x14ac:dyDescent="0.2">
      <c r="A1074" s="10" t="s">
        <v>103603</v>
      </c>
      <c r="B1074" s="10" t="s">
        <v>109111</v>
      </c>
      <c r="C1074" s="11">
        <v>1</v>
      </c>
      <c r="D1074" s="11">
        <v>1</v>
      </c>
      <c r="E1074" s="11">
        <v>6</v>
      </c>
      <c r="F1074" s="12">
        <v>1</v>
      </c>
      <c r="G1074" s="7" t="s">
        <v>120</v>
      </c>
      <c r="H1074" s="12">
        <v>0</v>
      </c>
      <c r="I1074" s="13">
        <v>16598640</v>
      </c>
      <c r="J1074" s="13">
        <v>16598640</v>
      </c>
      <c r="K1074" s="14">
        <v>0</v>
      </c>
      <c r="L1074" s="14">
        <v>0</v>
      </c>
      <c r="M1074" s="15"/>
      <c r="N1074" s="7" t="s">
        <v>104</v>
      </c>
      <c r="O1074" s="10" t="s">
        <v>109572</v>
      </c>
      <c r="P1074" s="7" t="s">
        <v>107920</v>
      </c>
      <c r="Q1074" s="7" t="s">
        <v>107921</v>
      </c>
      <c r="R1074"/>
    </row>
    <row r="1075" spans="1:18" ht="33.75" x14ac:dyDescent="0.2">
      <c r="A1075" s="10" t="s">
        <v>104249</v>
      </c>
      <c r="B1075" s="10" t="s">
        <v>109112</v>
      </c>
      <c r="C1075" s="11">
        <v>6</v>
      </c>
      <c r="D1075" s="11">
        <v>6</v>
      </c>
      <c r="E1075" s="11">
        <v>5</v>
      </c>
      <c r="F1075" s="12">
        <v>1</v>
      </c>
      <c r="G1075" s="7" t="s">
        <v>120</v>
      </c>
      <c r="H1075" s="12">
        <v>0</v>
      </c>
      <c r="I1075" s="13">
        <v>70000000</v>
      </c>
      <c r="J1075" s="13">
        <f>70000000-20000000</f>
        <v>50000000</v>
      </c>
      <c r="K1075" s="14">
        <v>0</v>
      </c>
      <c r="L1075" s="14">
        <v>0</v>
      </c>
      <c r="M1075" s="15"/>
      <c r="N1075" s="7" t="s">
        <v>104</v>
      </c>
      <c r="O1075" s="10" t="s">
        <v>109572</v>
      </c>
      <c r="P1075" s="7" t="s">
        <v>107920</v>
      </c>
      <c r="Q1075" s="7" t="s">
        <v>107921</v>
      </c>
      <c r="R1075"/>
    </row>
    <row r="1076" spans="1:18" ht="33.75" x14ac:dyDescent="0.2">
      <c r="A1076" s="10" t="s">
        <v>103645</v>
      </c>
      <c r="B1076" s="10" t="s">
        <v>109113</v>
      </c>
      <c r="C1076" s="11">
        <v>6</v>
      </c>
      <c r="D1076" s="11">
        <v>6</v>
      </c>
      <c r="E1076" s="11">
        <v>6</v>
      </c>
      <c r="F1076" s="12">
        <v>1</v>
      </c>
      <c r="G1076" s="7" t="s">
        <v>120</v>
      </c>
      <c r="H1076" s="12">
        <v>0</v>
      </c>
      <c r="I1076" s="13">
        <v>677802720</v>
      </c>
      <c r="J1076" s="13">
        <v>687802720</v>
      </c>
      <c r="K1076" s="14">
        <v>0</v>
      </c>
      <c r="L1076" s="14">
        <v>0</v>
      </c>
      <c r="M1076" s="15"/>
      <c r="N1076" s="7" t="s">
        <v>104</v>
      </c>
      <c r="O1076" s="10" t="s">
        <v>109572</v>
      </c>
      <c r="P1076" s="7" t="s">
        <v>107920</v>
      </c>
      <c r="Q1076" s="7" t="s">
        <v>107921</v>
      </c>
      <c r="R1076"/>
    </row>
    <row r="1077" spans="1:18" ht="56.25" x14ac:dyDescent="0.2">
      <c r="A1077" s="10" t="s">
        <v>103855</v>
      </c>
      <c r="B1077" s="10" t="s">
        <v>109105</v>
      </c>
      <c r="C1077" s="11">
        <v>1</v>
      </c>
      <c r="D1077" s="11">
        <v>1</v>
      </c>
      <c r="E1077" s="11">
        <v>11</v>
      </c>
      <c r="F1077" s="12">
        <v>1</v>
      </c>
      <c r="G1077" s="7" t="s">
        <v>120</v>
      </c>
      <c r="H1077" s="12">
        <v>0</v>
      </c>
      <c r="I1077" s="13">
        <v>9000000</v>
      </c>
      <c r="J1077" s="13">
        <v>9000000</v>
      </c>
      <c r="K1077" s="14">
        <v>0</v>
      </c>
      <c r="L1077" s="14">
        <v>0</v>
      </c>
      <c r="M1077" s="15"/>
      <c r="N1077" s="7" t="s">
        <v>104</v>
      </c>
      <c r="O1077" s="10" t="s">
        <v>109572</v>
      </c>
      <c r="P1077" s="7" t="s">
        <v>107920</v>
      </c>
      <c r="Q1077" s="7" t="s">
        <v>107921</v>
      </c>
      <c r="R1077"/>
    </row>
    <row r="1078" spans="1:18" ht="56.25" x14ac:dyDescent="0.2">
      <c r="A1078" s="10" t="s">
        <v>103603</v>
      </c>
      <c r="B1078" s="10" t="s">
        <v>109114</v>
      </c>
      <c r="C1078" s="11">
        <v>7</v>
      </c>
      <c r="D1078" s="11">
        <v>7</v>
      </c>
      <c r="E1078" s="11">
        <v>6</v>
      </c>
      <c r="F1078" s="12">
        <v>1</v>
      </c>
      <c r="G1078" s="7" t="s">
        <v>120</v>
      </c>
      <c r="H1078" s="12">
        <v>0</v>
      </c>
      <c r="I1078" s="13">
        <v>16598640</v>
      </c>
      <c r="J1078" s="13">
        <v>16598640</v>
      </c>
      <c r="K1078" s="14">
        <v>0</v>
      </c>
      <c r="L1078" s="14">
        <v>0</v>
      </c>
      <c r="M1078" s="15"/>
      <c r="N1078" s="7" t="s">
        <v>104</v>
      </c>
      <c r="O1078" s="10" t="s">
        <v>109572</v>
      </c>
      <c r="P1078" s="7" t="s">
        <v>107920</v>
      </c>
      <c r="Q1078" s="7" t="s">
        <v>107921</v>
      </c>
      <c r="R1078"/>
    </row>
    <row r="1079" spans="1:18" ht="56.25" x14ac:dyDescent="0.2">
      <c r="A1079" s="10" t="s">
        <v>106860</v>
      </c>
      <c r="B1079" s="10" t="s">
        <v>109115</v>
      </c>
      <c r="C1079" s="11">
        <v>1</v>
      </c>
      <c r="D1079" s="11">
        <v>1</v>
      </c>
      <c r="E1079" s="11">
        <v>12</v>
      </c>
      <c r="F1079" s="12">
        <v>1</v>
      </c>
      <c r="G1079" s="7" t="s">
        <v>120</v>
      </c>
      <c r="H1079" s="12">
        <v>0</v>
      </c>
      <c r="I1079" s="13">
        <v>1004749972</v>
      </c>
      <c r="J1079" s="13">
        <v>302000000</v>
      </c>
      <c r="K1079" s="14">
        <v>1</v>
      </c>
      <c r="L1079" s="14">
        <v>3</v>
      </c>
      <c r="M1079" s="15"/>
      <c r="N1079" s="7" t="s">
        <v>104</v>
      </c>
      <c r="O1079" s="10" t="s">
        <v>109572</v>
      </c>
      <c r="P1079" s="7" t="s">
        <v>107920</v>
      </c>
      <c r="Q1079" s="7" t="s">
        <v>107921</v>
      </c>
      <c r="R1079"/>
    </row>
    <row r="1080" spans="1:18" ht="56.25" x14ac:dyDescent="0.2">
      <c r="A1080" s="10" t="s">
        <v>103603</v>
      </c>
      <c r="B1080" s="10" t="s">
        <v>109116</v>
      </c>
      <c r="C1080" s="11">
        <v>2</v>
      </c>
      <c r="D1080" s="11">
        <v>2</v>
      </c>
      <c r="E1080" s="11">
        <v>10</v>
      </c>
      <c r="F1080" s="12">
        <v>1</v>
      </c>
      <c r="G1080" s="7" t="s">
        <v>120</v>
      </c>
      <c r="H1080" s="12">
        <v>0</v>
      </c>
      <c r="I1080" s="13">
        <v>23624843</v>
      </c>
      <c r="J1080" s="13">
        <v>23624843</v>
      </c>
      <c r="K1080" s="14">
        <v>0</v>
      </c>
      <c r="L1080" s="14">
        <v>0</v>
      </c>
      <c r="M1080" s="15"/>
      <c r="N1080" s="7" t="s">
        <v>104</v>
      </c>
      <c r="O1080" s="10" t="s">
        <v>109573</v>
      </c>
      <c r="P1080" s="7">
        <v>3839140</v>
      </c>
      <c r="Q1080" s="7" t="s">
        <v>107911</v>
      </c>
      <c r="R1080"/>
    </row>
    <row r="1081" spans="1:18" ht="33.75" x14ac:dyDescent="0.2">
      <c r="A1081" s="10" t="s">
        <v>103645</v>
      </c>
      <c r="B1081" s="10" t="s">
        <v>109103</v>
      </c>
      <c r="C1081" s="11">
        <v>1</v>
      </c>
      <c r="D1081" s="11">
        <v>1</v>
      </c>
      <c r="E1081" s="11">
        <v>12</v>
      </c>
      <c r="F1081" s="12">
        <v>1</v>
      </c>
      <c r="G1081" s="7" t="s">
        <v>79</v>
      </c>
      <c r="H1081" s="12">
        <v>0</v>
      </c>
      <c r="I1081" s="13">
        <v>267934173</v>
      </c>
      <c r="J1081" s="13">
        <v>267934173</v>
      </c>
      <c r="K1081" s="14">
        <v>0</v>
      </c>
      <c r="L1081" s="14">
        <v>0</v>
      </c>
      <c r="M1081" s="15"/>
      <c r="N1081" s="7" t="s">
        <v>104</v>
      </c>
      <c r="O1081" s="10" t="s">
        <v>109573</v>
      </c>
      <c r="P1081" s="7">
        <v>3839140</v>
      </c>
      <c r="Q1081" s="7" t="s">
        <v>107911</v>
      </c>
      <c r="R1081"/>
    </row>
    <row r="1082" spans="1:18" ht="33.75" x14ac:dyDescent="0.2">
      <c r="A1082" s="10" t="s">
        <v>103549</v>
      </c>
      <c r="B1082" s="10" t="s">
        <v>109117</v>
      </c>
      <c r="C1082" s="11">
        <v>1</v>
      </c>
      <c r="D1082" s="11">
        <v>1</v>
      </c>
      <c r="E1082" s="11">
        <v>7</v>
      </c>
      <c r="F1082" s="12">
        <v>1</v>
      </c>
      <c r="G1082" s="7" t="s">
        <v>120</v>
      </c>
      <c r="H1082" s="12">
        <v>0</v>
      </c>
      <c r="I1082" s="13">
        <v>1689100798</v>
      </c>
      <c r="J1082" s="13">
        <v>1041877278</v>
      </c>
      <c r="K1082" s="14">
        <v>1</v>
      </c>
      <c r="L1082" s="14">
        <v>3</v>
      </c>
      <c r="M1082" s="15"/>
      <c r="N1082" s="7" t="s">
        <v>104</v>
      </c>
      <c r="O1082" s="10" t="s">
        <v>109573</v>
      </c>
      <c r="P1082" s="7">
        <v>3839140</v>
      </c>
      <c r="Q1082" s="7" t="s">
        <v>107911</v>
      </c>
      <c r="R1082"/>
    </row>
    <row r="1083" spans="1:18" ht="45" x14ac:dyDescent="0.2">
      <c r="A1083" s="10" t="s">
        <v>103549</v>
      </c>
      <c r="B1083" s="10" t="s">
        <v>109118</v>
      </c>
      <c r="C1083" s="11">
        <v>2</v>
      </c>
      <c r="D1083" s="11">
        <v>2</v>
      </c>
      <c r="E1083" s="11">
        <v>9</v>
      </c>
      <c r="F1083" s="12">
        <v>1</v>
      </c>
      <c r="G1083" s="7" t="s">
        <v>31</v>
      </c>
      <c r="H1083" s="12">
        <v>0</v>
      </c>
      <c r="I1083" s="13">
        <v>626563706</v>
      </c>
      <c r="J1083" s="13">
        <v>626563706</v>
      </c>
      <c r="K1083" s="14">
        <v>0</v>
      </c>
      <c r="L1083" s="14">
        <v>0</v>
      </c>
      <c r="M1083" s="15"/>
      <c r="N1083" s="7" t="s">
        <v>104</v>
      </c>
      <c r="O1083" s="10" t="s">
        <v>109573</v>
      </c>
      <c r="P1083" s="7">
        <v>3839140</v>
      </c>
      <c r="Q1083" s="7" t="s">
        <v>107911</v>
      </c>
      <c r="R1083"/>
    </row>
    <row r="1084" spans="1:18" ht="33.75" x14ac:dyDescent="0.2">
      <c r="A1084" s="10" t="s">
        <v>20732</v>
      </c>
      <c r="B1084" s="10" t="s">
        <v>109119</v>
      </c>
      <c r="C1084" s="11">
        <v>1</v>
      </c>
      <c r="D1084" s="11">
        <v>1</v>
      </c>
      <c r="E1084" s="11">
        <v>11</v>
      </c>
      <c r="F1084" s="12">
        <v>1</v>
      </c>
      <c r="G1084" s="7" t="s">
        <v>51</v>
      </c>
      <c r="H1084" s="12">
        <v>0</v>
      </c>
      <c r="I1084" s="13">
        <v>100000000</v>
      </c>
      <c r="J1084" s="13">
        <v>100000000</v>
      </c>
      <c r="K1084" s="14">
        <v>0</v>
      </c>
      <c r="L1084" s="14">
        <v>0</v>
      </c>
      <c r="M1084" s="15"/>
      <c r="N1084" s="7" t="s">
        <v>104</v>
      </c>
      <c r="O1084" s="10" t="s">
        <v>109573</v>
      </c>
      <c r="P1084" s="7">
        <v>3839140</v>
      </c>
      <c r="Q1084" s="7" t="s">
        <v>107911</v>
      </c>
      <c r="R1084"/>
    </row>
    <row r="1085" spans="1:18" ht="33.75" x14ac:dyDescent="0.2">
      <c r="A1085" s="10" t="s">
        <v>104319</v>
      </c>
      <c r="B1085" s="10" t="s">
        <v>109120</v>
      </c>
      <c r="C1085" s="11">
        <v>10</v>
      </c>
      <c r="D1085" s="11">
        <v>10</v>
      </c>
      <c r="E1085" s="11">
        <v>2</v>
      </c>
      <c r="F1085" s="12">
        <v>1</v>
      </c>
      <c r="G1085" s="7" t="s">
        <v>120</v>
      </c>
      <c r="H1085" s="12">
        <v>0</v>
      </c>
      <c r="I1085" s="13">
        <v>20000000</v>
      </c>
      <c r="J1085" s="13">
        <v>20000000</v>
      </c>
      <c r="K1085" s="14">
        <v>0</v>
      </c>
      <c r="L1085" s="14">
        <v>0</v>
      </c>
      <c r="M1085" s="15"/>
      <c r="N1085" s="7" t="s">
        <v>104</v>
      </c>
      <c r="O1085" s="10" t="s">
        <v>109573</v>
      </c>
      <c r="P1085" s="7">
        <v>3839140</v>
      </c>
      <c r="Q1085" s="7" t="s">
        <v>107911</v>
      </c>
      <c r="R1085"/>
    </row>
    <row r="1086" spans="1:18" ht="33.75" x14ac:dyDescent="0.2">
      <c r="A1086" s="10" t="s">
        <v>103353</v>
      </c>
      <c r="B1086" s="10" t="s">
        <v>109121</v>
      </c>
      <c r="C1086" s="11">
        <v>7</v>
      </c>
      <c r="D1086" s="11">
        <v>7</v>
      </c>
      <c r="E1086" s="11">
        <v>5</v>
      </c>
      <c r="F1086" s="12">
        <v>1</v>
      </c>
      <c r="G1086" s="7" t="s">
        <v>120</v>
      </c>
      <c r="H1086" s="12">
        <v>0</v>
      </c>
      <c r="I1086" s="13">
        <v>20000000</v>
      </c>
      <c r="J1086" s="13">
        <v>20000000</v>
      </c>
      <c r="K1086" s="14">
        <v>0</v>
      </c>
      <c r="L1086" s="14">
        <v>0</v>
      </c>
      <c r="M1086" s="15"/>
      <c r="N1086" s="7" t="s">
        <v>104</v>
      </c>
      <c r="O1086" s="10" t="s">
        <v>109573</v>
      </c>
      <c r="P1086" s="7">
        <v>3839140</v>
      </c>
      <c r="Q1086" s="7" t="s">
        <v>107911</v>
      </c>
      <c r="R1086"/>
    </row>
    <row r="1087" spans="1:18" ht="33.75" x14ac:dyDescent="0.2">
      <c r="A1087" s="10" t="s">
        <v>103549</v>
      </c>
      <c r="B1087" s="10" t="s">
        <v>109122</v>
      </c>
      <c r="C1087" s="11">
        <v>1</v>
      </c>
      <c r="D1087" s="11">
        <v>1</v>
      </c>
      <c r="E1087" s="11">
        <v>9</v>
      </c>
      <c r="F1087" s="12">
        <v>1</v>
      </c>
      <c r="G1087" s="7" t="s">
        <v>31</v>
      </c>
      <c r="H1087" s="12">
        <v>0</v>
      </c>
      <c r="I1087" s="13">
        <v>353727909</v>
      </c>
      <c r="J1087" s="13">
        <v>353727909</v>
      </c>
      <c r="K1087" s="14">
        <v>0</v>
      </c>
      <c r="L1087" s="14">
        <v>0</v>
      </c>
      <c r="M1087" s="15"/>
      <c r="N1087" s="7" t="s">
        <v>104</v>
      </c>
      <c r="O1087" s="10" t="s">
        <v>109573</v>
      </c>
      <c r="P1087" s="7">
        <v>3839140</v>
      </c>
      <c r="Q1087" s="7" t="s">
        <v>107911</v>
      </c>
      <c r="R1087"/>
    </row>
    <row r="1088" spans="1:18" ht="45" x14ac:dyDescent="0.2">
      <c r="A1088" s="10" t="s">
        <v>103549</v>
      </c>
      <c r="B1088" s="10" t="s">
        <v>109123</v>
      </c>
      <c r="C1088" s="11">
        <v>2</v>
      </c>
      <c r="D1088" s="11">
        <v>2</v>
      </c>
      <c r="E1088" s="11">
        <v>6</v>
      </c>
      <c r="F1088" s="12">
        <v>1</v>
      </c>
      <c r="G1088" s="7" t="s">
        <v>120</v>
      </c>
      <c r="H1088" s="12">
        <v>0</v>
      </c>
      <c r="I1088" s="13">
        <v>400000000</v>
      </c>
      <c r="J1088" s="13">
        <v>400000000</v>
      </c>
      <c r="K1088" s="14">
        <v>0</v>
      </c>
      <c r="L1088" s="14">
        <v>0</v>
      </c>
      <c r="M1088" s="15"/>
      <c r="N1088" s="7" t="s">
        <v>104</v>
      </c>
      <c r="O1088" s="10" t="s">
        <v>109573</v>
      </c>
      <c r="P1088" s="7">
        <v>3839140</v>
      </c>
      <c r="Q1088" s="7" t="s">
        <v>107911</v>
      </c>
      <c r="R1088"/>
    </row>
    <row r="1089" spans="1:18" ht="45" x14ac:dyDescent="0.2">
      <c r="A1089" s="10" t="s">
        <v>104177</v>
      </c>
      <c r="B1089" s="10" t="s">
        <v>109124</v>
      </c>
      <c r="C1089" s="11">
        <v>1</v>
      </c>
      <c r="D1089" s="11">
        <v>1</v>
      </c>
      <c r="E1089" s="11">
        <v>8</v>
      </c>
      <c r="F1089" s="12">
        <v>1</v>
      </c>
      <c r="G1089" s="7" t="s">
        <v>120</v>
      </c>
      <c r="H1089" s="12">
        <v>0</v>
      </c>
      <c r="I1089" s="13">
        <v>1061080737</v>
      </c>
      <c r="J1089" s="13">
        <v>400000000</v>
      </c>
      <c r="K1089" s="14">
        <v>1</v>
      </c>
      <c r="L1089" s="14">
        <v>3</v>
      </c>
      <c r="M1089" s="15"/>
      <c r="N1089" s="7" t="s">
        <v>104</v>
      </c>
      <c r="O1089" s="10" t="s">
        <v>109574</v>
      </c>
      <c r="P1089" s="7" t="s">
        <v>107914</v>
      </c>
      <c r="Q1089" s="7" t="s">
        <v>107915</v>
      </c>
      <c r="R1089"/>
    </row>
    <row r="1090" spans="1:18" ht="45" x14ac:dyDescent="0.2">
      <c r="A1090" s="10" t="s">
        <v>104177</v>
      </c>
      <c r="B1090" s="10" t="s">
        <v>109124</v>
      </c>
      <c r="C1090" s="11">
        <v>1</v>
      </c>
      <c r="D1090" s="11">
        <v>1</v>
      </c>
      <c r="E1090" s="11">
        <v>8</v>
      </c>
      <c r="F1090" s="12">
        <v>1</v>
      </c>
      <c r="G1090" s="7" t="s">
        <v>120</v>
      </c>
      <c r="H1090" s="12">
        <v>0</v>
      </c>
      <c r="I1090" s="13">
        <v>478511826</v>
      </c>
      <c r="J1090" s="13">
        <v>404591508</v>
      </c>
      <c r="K1090" s="14">
        <v>1</v>
      </c>
      <c r="L1090" s="14">
        <v>3</v>
      </c>
      <c r="M1090" s="15"/>
      <c r="N1090" s="7" t="s">
        <v>104</v>
      </c>
      <c r="O1090" s="10" t="s">
        <v>109574</v>
      </c>
      <c r="P1090" s="7" t="s">
        <v>107914</v>
      </c>
      <c r="Q1090" s="7" t="s">
        <v>107915</v>
      </c>
      <c r="R1090"/>
    </row>
    <row r="1091" spans="1:18" ht="33.75" x14ac:dyDescent="0.2">
      <c r="A1091" s="10" t="s">
        <v>103645</v>
      </c>
      <c r="B1091" s="10" t="s">
        <v>109103</v>
      </c>
      <c r="C1091" s="11">
        <v>1</v>
      </c>
      <c r="D1091" s="11">
        <v>1</v>
      </c>
      <c r="E1091" s="11">
        <v>12</v>
      </c>
      <c r="F1091" s="12">
        <v>1</v>
      </c>
      <c r="G1091" s="7" t="s">
        <v>79</v>
      </c>
      <c r="H1091" s="12">
        <v>0</v>
      </c>
      <c r="I1091" s="13">
        <v>450000000</v>
      </c>
      <c r="J1091" s="13">
        <v>450000000</v>
      </c>
      <c r="K1091" s="14">
        <v>0</v>
      </c>
      <c r="L1091" s="14">
        <v>0</v>
      </c>
      <c r="M1091" s="15"/>
      <c r="N1091" s="7" t="s">
        <v>104</v>
      </c>
      <c r="O1091" s="10" t="s">
        <v>109574</v>
      </c>
      <c r="P1091" s="7" t="s">
        <v>107914</v>
      </c>
      <c r="Q1091" s="7" t="s">
        <v>107915</v>
      </c>
      <c r="R1091"/>
    </row>
    <row r="1092" spans="1:18" ht="56.25" x14ac:dyDescent="0.2">
      <c r="A1092" s="10" t="s">
        <v>103603</v>
      </c>
      <c r="B1092" s="10" t="s">
        <v>109111</v>
      </c>
      <c r="C1092" s="11">
        <v>1</v>
      </c>
      <c r="D1092" s="11">
        <v>1</v>
      </c>
      <c r="E1092" s="11">
        <v>6</v>
      </c>
      <c r="F1092" s="12">
        <v>1</v>
      </c>
      <c r="G1092" s="7" t="s">
        <v>120</v>
      </c>
      <c r="H1092" s="12">
        <v>0</v>
      </c>
      <c r="I1092" s="13">
        <v>30000000</v>
      </c>
      <c r="J1092" s="13">
        <v>30000000</v>
      </c>
      <c r="K1092" s="14">
        <v>0</v>
      </c>
      <c r="L1092" s="14">
        <v>0</v>
      </c>
      <c r="M1092" s="15"/>
      <c r="N1092" s="7" t="s">
        <v>104</v>
      </c>
      <c r="O1092" s="10" t="s">
        <v>109574</v>
      </c>
      <c r="P1092" s="7" t="s">
        <v>107914</v>
      </c>
      <c r="Q1092" s="7" t="s">
        <v>107915</v>
      </c>
      <c r="R1092"/>
    </row>
    <row r="1093" spans="1:18" ht="33.75" x14ac:dyDescent="0.2">
      <c r="A1093" s="10" t="s">
        <v>103855</v>
      </c>
      <c r="B1093" s="10" t="s">
        <v>109109</v>
      </c>
      <c r="C1093" s="11">
        <v>5</v>
      </c>
      <c r="D1093" s="11">
        <v>5</v>
      </c>
      <c r="E1093" s="11">
        <v>5</v>
      </c>
      <c r="F1093" s="12">
        <v>1</v>
      </c>
      <c r="G1093" s="7" t="s">
        <v>127</v>
      </c>
      <c r="H1093" s="12">
        <v>0</v>
      </c>
      <c r="I1093" s="13">
        <v>50000000</v>
      </c>
      <c r="J1093" s="13">
        <v>0</v>
      </c>
      <c r="K1093" s="14">
        <v>0</v>
      </c>
      <c r="L1093" s="14">
        <v>0</v>
      </c>
      <c r="M1093" s="15"/>
      <c r="N1093" s="7" t="s">
        <v>104</v>
      </c>
      <c r="O1093" s="10" t="s">
        <v>109574</v>
      </c>
      <c r="P1093" s="7" t="s">
        <v>107914</v>
      </c>
      <c r="Q1093" s="7" t="s">
        <v>107915</v>
      </c>
      <c r="R1093"/>
    </row>
    <row r="1094" spans="1:18" ht="56.25" x14ac:dyDescent="0.2">
      <c r="A1094" s="10" t="s">
        <v>103603</v>
      </c>
      <c r="B1094" s="10" t="s">
        <v>109114</v>
      </c>
      <c r="C1094" s="11">
        <v>7</v>
      </c>
      <c r="D1094" s="11">
        <v>7</v>
      </c>
      <c r="E1094" s="11">
        <v>6</v>
      </c>
      <c r="F1094" s="12">
        <v>1</v>
      </c>
      <c r="G1094" s="7" t="s">
        <v>120</v>
      </c>
      <c r="H1094" s="12">
        <v>0</v>
      </c>
      <c r="I1094" s="13">
        <v>30000000</v>
      </c>
      <c r="J1094" s="13">
        <v>0</v>
      </c>
      <c r="K1094" s="14">
        <v>0</v>
      </c>
      <c r="L1094" s="14">
        <v>0</v>
      </c>
      <c r="M1094" s="15"/>
      <c r="N1094" s="7" t="s">
        <v>104</v>
      </c>
      <c r="O1094" s="10" t="s">
        <v>109574</v>
      </c>
      <c r="P1094" s="7" t="s">
        <v>107914</v>
      </c>
      <c r="Q1094" s="7" t="s">
        <v>107915</v>
      </c>
      <c r="R1094"/>
    </row>
    <row r="1095" spans="1:18" ht="33.75" x14ac:dyDescent="0.2">
      <c r="A1095" s="10" t="s">
        <v>50022</v>
      </c>
      <c r="B1095" s="10" t="s">
        <v>109125</v>
      </c>
      <c r="C1095" s="11">
        <v>1</v>
      </c>
      <c r="D1095" s="11">
        <v>1</v>
      </c>
      <c r="E1095" s="11">
        <v>6</v>
      </c>
      <c r="F1095" s="12">
        <v>1</v>
      </c>
      <c r="G1095" s="7" t="s">
        <v>51</v>
      </c>
      <c r="H1095" s="12">
        <v>0</v>
      </c>
      <c r="I1095" s="13">
        <v>15408492</v>
      </c>
      <c r="J1095" s="13">
        <v>15408492</v>
      </c>
      <c r="K1095" s="14">
        <v>0</v>
      </c>
      <c r="L1095" s="14">
        <v>0</v>
      </c>
      <c r="M1095" s="15"/>
      <c r="N1095" s="7" t="s">
        <v>104</v>
      </c>
      <c r="O1095" s="10" t="s">
        <v>109574</v>
      </c>
      <c r="P1095" s="7" t="s">
        <v>107914</v>
      </c>
      <c r="Q1095" s="7" t="s">
        <v>107915</v>
      </c>
      <c r="R1095"/>
    </row>
    <row r="1096" spans="1:18" ht="33.75" x14ac:dyDescent="0.2">
      <c r="A1096" s="10" t="s">
        <v>104249</v>
      </c>
      <c r="B1096" s="10" t="s">
        <v>109126</v>
      </c>
      <c r="C1096" s="11">
        <v>6</v>
      </c>
      <c r="D1096" s="11">
        <v>6</v>
      </c>
      <c r="E1096" s="11">
        <v>5</v>
      </c>
      <c r="F1096" s="12">
        <v>1</v>
      </c>
      <c r="G1096" s="7" t="s">
        <v>120</v>
      </c>
      <c r="H1096" s="12">
        <v>0</v>
      </c>
      <c r="I1096" s="13">
        <v>560000000</v>
      </c>
      <c r="J1096" s="13">
        <v>0</v>
      </c>
      <c r="K1096" s="14">
        <v>0</v>
      </c>
      <c r="L1096" s="14">
        <v>0</v>
      </c>
      <c r="M1096" s="15"/>
      <c r="N1096" s="7" t="s">
        <v>104</v>
      </c>
      <c r="O1096" s="10" t="s">
        <v>109574</v>
      </c>
      <c r="P1096" s="7" t="s">
        <v>107914</v>
      </c>
      <c r="Q1096" s="7" t="s">
        <v>107915</v>
      </c>
      <c r="R1096"/>
    </row>
    <row r="1097" spans="1:18" ht="45" x14ac:dyDescent="0.2">
      <c r="A1097" s="10" t="s">
        <v>104193</v>
      </c>
      <c r="B1097" s="10" t="s">
        <v>109127</v>
      </c>
      <c r="C1097" s="11">
        <v>6</v>
      </c>
      <c r="D1097" s="11">
        <v>6</v>
      </c>
      <c r="E1097" s="11">
        <v>6</v>
      </c>
      <c r="F1097" s="12">
        <v>1</v>
      </c>
      <c r="G1097" s="7" t="s">
        <v>120</v>
      </c>
      <c r="H1097" s="12">
        <v>0</v>
      </c>
      <c r="I1097" s="13">
        <v>2405000000</v>
      </c>
      <c r="J1097" s="13">
        <v>0</v>
      </c>
      <c r="K1097" s="14">
        <v>0</v>
      </c>
      <c r="L1097" s="14">
        <v>0</v>
      </c>
      <c r="M1097" s="15"/>
      <c r="N1097" s="7" t="s">
        <v>104</v>
      </c>
      <c r="O1097" s="10" t="s">
        <v>109574</v>
      </c>
      <c r="P1097" s="7" t="s">
        <v>107914</v>
      </c>
      <c r="Q1097" s="7" t="s">
        <v>107915</v>
      </c>
      <c r="R1097"/>
    </row>
    <row r="1098" spans="1:18" ht="33.75" x14ac:dyDescent="0.2">
      <c r="A1098" s="10" t="s">
        <v>104259</v>
      </c>
      <c r="B1098" s="10" t="s">
        <v>109128</v>
      </c>
      <c r="C1098" s="11">
        <v>1</v>
      </c>
      <c r="D1098" s="11">
        <v>1</v>
      </c>
      <c r="E1098" s="11">
        <v>2</v>
      </c>
      <c r="F1098" s="12">
        <v>1</v>
      </c>
      <c r="G1098" s="7" t="s">
        <v>120</v>
      </c>
      <c r="H1098" s="12">
        <v>0</v>
      </c>
      <c r="I1098" s="13">
        <v>430000000</v>
      </c>
      <c r="J1098" s="13">
        <v>0</v>
      </c>
      <c r="K1098" s="14">
        <v>0</v>
      </c>
      <c r="L1098" s="14">
        <v>0</v>
      </c>
      <c r="M1098" s="15"/>
      <c r="N1098" s="7" t="s">
        <v>104</v>
      </c>
      <c r="O1098" s="10" t="s">
        <v>109574</v>
      </c>
      <c r="P1098" s="7" t="s">
        <v>107914</v>
      </c>
      <c r="Q1098" s="7" t="s">
        <v>107915</v>
      </c>
      <c r="R1098"/>
    </row>
    <row r="1099" spans="1:18" ht="33.75" x14ac:dyDescent="0.2">
      <c r="A1099" s="10" t="s">
        <v>103549</v>
      </c>
      <c r="B1099" s="10" t="s">
        <v>109129</v>
      </c>
      <c r="C1099" s="11">
        <v>7</v>
      </c>
      <c r="D1099" s="11">
        <v>7</v>
      </c>
      <c r="E1099" s="11">
        <v>6</v>
      </c>
      <c r="F1099" s="12">
        <v>1</v>
      </c>
      <c r="G1099" s="7" t="s">
        <v>120</v>
      </c>
      <c r="H1099" s="12">
        <v>0</v>
      </c>
      <c r="I1099" s="13">
        <v>2100000000</v>
      </c>
      <c r="J1099" s="13">
        <v>0</v>
      </c>
      <c r="K1099" s="14">
        <v>0</v>
      </c>
      <c r="L1099" s="14">
        <v>0</v>
      </c>
      <c r="M1099" s="15"/>
      <c r="N1099" s="7" t="s">
        <v>104</v>
      </c>
      <c r="O1099" s="10" t="s">
        <v>109574</v>
      </c>
      <c r="P1099" s="7" t="s">
        <v>107914</v>
      </c>
      <c r="Q1099" s="7" t="s">
        <v>107915</v>
      </c>
      <c r="R1099"/>
    </row>
    <row r="1100" spans="1:18" ht="33.75" x14ac:dyDescent="0.2">
      <c r="A1100" s="10" t="s">
        <v>103645</v>
      </c>
      <c r="B1100" s="10" t="s">
        <v>109103</v>
      </c>
      <c r="C1100" s="11">
        <v>1</v>
      </c>
      <c r="D1100" s="11">
        <v>1</v>
      </c>
      <c r="E1100" s="11">
        <v>12</v>
      </c>
      <c r="F1100" s="12">
        <v>1</v>
      </c>
      <c r="G1100" s="7" t="s">
        <v>120</v>
      </c>
      <c r="H1100" s="12">
        <v>0</v>
      </c>
      <c r="I1100" s="13">
        <v>800000000</v>
      </c>
      <c r="J1100" s="13">
        <v>800000000</v>
      </c>
      <c r="K1100" s="14">
        <v>0</v>
      </c>
      <c r="L1100" s="14">
        <v>0</v>
      </c>
      <c r="M1100" s="15"/>
      <c r="N1100" s="7" t="s">
        <v>104</v>
      </c>
      <c r="O1100" s="10" t="s">
        <v>109575</v>
      </c>
      <c r="P1100" s="7" t="s">
        <v>107918</v>
      </c>
      <c r="Q1100" s="7" t="s">
        <v>107919</v>
      </c>
      <c r="R1100"/>
    </row>
    <row r="1101" spans="1:18" ht="33.75" x14ac:dyDescent="0.2">
      <c r="A1101" s="10" t="s">
        <v>103353</v>
      </c>
      <c r="B1101" s="10" t="s">
        <v>109121</v>
      </c>
      <c r="C1101" s="11">
        <v>1</v>
      </c>
      <c r="D1101" s="11">
        <v>1</v>
      </c>
      <c r="E1101" s="11">
        <v>14</v>
      </c>
      <c r="F1101" s="12">
        <v>1</v>
      </c>
      <c r="G1101" s="7" t="s">
        <v>120</v>
      </c>
      <c r="H1101" s="12">
        <v>0</v>
      </c>
      <c r="I1101" s="13">
        <v>25750000</v>
      </c>
      <c r="J1101" s="13">
        <v>25750000</v>
      </c>
      <c r="K1101" s="14">
        <v>1</v>
      </c>
      <c r="L1101" s="14">
        <v>3</v>
      </c>
      <c r="M1101" s="15"/>
      <c r="N1101" s="7" t="s">
        <v>104</v>
      </c>
      <c r="O1101" s="10" t="s">
        <v>109575</v>
      </c>
      <c r="P1101" s="7" t="s">
        <v>107918</v>
      </c>
      <c r="Q1101" s="7" t="s">
        <v>107919</v>
      </c>
      <c r="R1101"/>
    </row>
    <row r="1102" spans="1:18" ht="33.75" x14ac:dyDescent="0.2">
      <c r="A1102" s="10" t="s">
        <v>106718</v>
      </c>
      <c r="B1102" s="10" t="s">
        <v>109130</v>
      </c>
      <c r="C1102" s="11">
        <v>1</v>
      </c>
      <c r="D1102" s="11">
        <v>1</v>
      </c>
      <c r="E1102" s="11">
        <v>10</v>
      </c>
      <c r="F1102" s="12">
        <v>1</v>
      </c>
      <c r="G1102" s="7" t="s">
        <v>120</v>
      </c>
      <c r="H1102" s="12">
        <v>0</v>
      </c>
      <c r="I1102" s="13">
        <f>179808454-25750000</f>
        <v>154058454</v>
      </c>
      <c r="J1102" s="13">
        <f>179808454-25750000</f>
        <v>154058454</v>
      </c>
      <c r="K1102" s="14">
        <v>0</v>
      </c>
      <c r="L1102" s="14">
        <v>0</v>
      </c>
      <c r="M1102" s="15"/>
      <c r="N1102" s="7" t="s">
        <v>104</v>
      </c>
      <c r="O1102" s="10" t="s">
        <v>109575</v>
      </c>
      <c r="P1102" s="7" t="s">
        <v>107918</v>
      </c>
      <c r="Q1102" s="7" t="s">
        <v>107919</v>
      </c>
      <c r="R1102"/>
    </row>
    <row r="1103" spans="1:18" ht="33.75" x14ac:dyDescent="0.2">
      <c r="A1103" s="10" t="s">
        <v>106718</v>
      </c>
      <c r="B1103" s="10" t="s">
        <v>109131</v>
      </c>
      <c r="C1103" s="11">
        <v>1</v>
      </c>
      <c r="D1103" s="11">
        <v>1</v>
      </c>
      <c r="E1103" s="11">
        <v>10</v>
      </c>
      <c r="F1103" s="12">
        <v>1</v>
      </c>
      <c r="G1103" s="7" t="s">
        <v>120</v>
      </c>
      <c r="H1103" s="12">
        <v>0</v>
      </c>
      <c r="I1103" s="13">
        <v>100000000</v>
      </c>
      <c r="J1103" s="13">
        <v>100000000</v>
      </c>
      <c r="K1103" s="14">
        <v>0</v>
      </c>
      <c r="L1103" s="14">
        <v>0</v>
      </c>
      <c r="M1103" s="15"/>
      <c r="N1103" s="7" t="s">
        <v>104</v>
      </c>
      <c r="O1103" s="10" t="s">
        <v>109575</v>
      </c>
      <c r="P1103" s="7" t="s">
        <v>107918</v>
      </c>
      <c r="Q1103" s="7" t="s">
        <v>107919</v>
      </c>
      <c r="R1103"/>
    </row>
    <row r="1104" spans="1:18" ht="33.75" x14ac:dyDescent="0.2">
      <c r="A1104" s="10" t="s">
        <v>106718</v>
      </c>
      <c r="B1104" s="10" t="s">
        <v>109132</v>
      </c>
      <c r="C1104" s="11">
        <v>8</v>
      </c>
      <c r="D1104" s="11">
        <v>8</v>
      </c>
      <c r="E1104" s="11">
        <v>4</v>
      </c>
      <c r="F1104" s="12">
        <v>1</v>
      </c>
      <c r="G1104" s="7" t="s">
        <v>44</v>
      </c>
      <c r="H1104" s="12">
        <v>0</v>
      </c>
      <c r="I1104" s="13">
        <f>179808454+89616908</f>
        <v>269425362</v>
      </c>
      <c r="J1104" s="13">
        <f>179808454+89616908</f>
        <v>269425362</v>
      </c>
      <c r="K1104" s="14">
        <v>0</v>
      </c>
      <c r="L1104" s="14">
        <v>0</v>
      </c>
      <c r="M1104" s="15"/>
      <c r="N1104" s="7" t="s">
        <v>104</v>
      </c>
      <c r="O1104" s="10" t="s">
        <v>109575</v>
      </c>
      <c r="P1104" s="7" t="s">
        <v>107918</v>
      </c>
      <c r="Q1104" s="7" t="s">
        <v>107919</v>
      </c>
      <c r="R1104"/>
    </row>
    <row r="1105" spans="1:18" ht="33.75" x14ac:dyDescent="0.2">
      <c r="A1105" s="10" t="s">
        <v>106718</v>
      </c>
      <c r="B1105" s="10" t="s">
        <v>109133</v>
      </c>
      <c r="C1105" s="11">
        <v>8</v>
      </c>
      <c r="D1105" s="11">
        <v>8</v>
      </c>
      <c r="E1105" s="11">
        <v>4</v>
      </c>
      <c r="F1105" s="12">
        <v>1</v>
      </c>
      <c r="G1105" s="7" t="s">
        <v>44</v>
      </c>
      <c r="H1105" s="12">
        <v>0</v>
      </c>
      <c r="I1105" s="13">
        <v>70000000</v>
      </c>
      <c r="J1105" s="13">
        <v>70000000</v>
      </c>
      <c r="K1105" s="14">
        <v>0</v>
      </c>
      <c r="L1105" s="14">
        <v>0</v>
      </c>
      <c r="M1105" s="15"/>
      <c r="N1105" s="7" t="s">
        <v>104</v>
      </c>
      <c r="O1105" s="10" t="s">
        <v>109575</v>
      </c>
      <c r="P1105" s="7" t="s">
        <v>107918</v>
      </c>
      <c r="Q1105" s="7" t="s">
        <v>107919</v>
      </c>
      <c r="R1105"/>
    </row>
    <row r="1106" spans="1:18" ht="33.75" x14ac:dyDescent="0.2">
      <c r="A1106" s="10" t="s">
        <v>106718</v>
      </c>
      <c r="B1106" s="10" t="s">
        <v>109134</v>
      </c>
      <c r="C1106" s="11">
        <v>8</v>
      </c>
      <c r="D1106" s="11">
        <v>8</v>
      </c>
      <c r="E1106" s="11">
        <v>4</v>
      </c>
      <c r="F1106" s="12">
        <v>1</v>
      </c>
      <c r="G1106" s="7" t="s">
        <v>44</v>
      </c>
      <c r="H1106" s="12">
        <v>0</v>
      </c>
      <c r="I1106" s="13">
        <v>200000000</v>
      </c>
      <c r="J1106" s="13">
        <v>200000000</v>
      </c>
      <c r="K1106" s="14">
        <v>0</v>
      </c>
      <c r="L1106" s="14">
        <v>0</v>
      </c>
      <c r="M1106" s="15"/>
      <c r="N1106" s="7" t="s">
        <v>104</v>
      </c>
      <c r="O1106" s="10" t="s">
        <v>109575</v>
      </c>
      <c r="P1106" s="7" t="s">
        <v>107918</v>
      </c>
      <c r="Q1106" s="7" t="s">
        <v>107919</v>
      </c>
      <c r="R1106"/>
    </row>
    <row r="1107" spans="1:18" ht="33.75" x14ac:dyDescent="0.2">
      <c r="A1107" s="10" t="s">
        <v>103645</v>
      </c>
      <c r="B1107" s="10" t="s">
        <v>109135</v>
      </c>
      <c r="C1107" s="11">
        <v>1</v>
      </c>
      <c r="D1107" s="11">
        <v>1</v>
      </c>
      <c r="E1107" s="11">
        <v>12</v>
      </c>
      <c r="F1107" s="12">
        <v>1</v>
      </c>
      <c r="G1107" s="7" t="s">
        <v>79</v>
      </c>
      <c r="H1107" s="12">
        <v>0</v>
      </c>
      <c r="I1107" s="13">
        <v>98218796</v>
      </c>
      <c r="J1107" s="13">
        <v>98218796</v>
      </c>
      <c r="K1107" s="14">
        <v>0</v>
      </c>
      <c r="L1107" s="14">
        <v>0</v>
      </c>
      <c r="M1107" s="15"/>
      <c r="N1107" s="7" t="s">
        <v>104</v>
      </c>
      <c r="O1107" s="10" t="s">
        <v>109576</v>
      </c>
      <c r="P1107" s="7" t="s">
        <v>107916</v>
      </c>
      <c r="Q1107" s="7" t="s">
        <v>107917</v>
      </c>
      <c r="R1107"/>
    </row>
    <row r="1108" spans="1:18" ht="33.75" x14ac:dyDescent="0.2">
      <c r="A1108" s="10" t="s">
        <v>103645</v>
      </c>
      <c r="B1108" s="10" t="s">
        <v>109136</v>
      </c>
      <c r="C1108" s="11">
        <v>1</v>
      </c>
      <c r="D1108" s="11">
        <v>1</v>
      </c>
      <c r="E1108" s="11">
        <v>12</v>
      </c>
      <c r="F1108" s="12">
        <v>1</v>
      </c>
      <c r="G1108" s="7" t="s">
        <v>79</v>
      </c>
      <c r="H1108" s="12">
        <v>0</v>
      </c>
      <c r="I1108" s="13">
        <v>59896005</v>
      </c>
      <c r="J1108" s="13">
        <v>59896005</v>
      </c>
      <c r="K1108" s="14">
        <v>0</v>
      </c>
      <c r="L1108" s="14">
        <v>0</v>
      </c>
      <c r="M1108" s="15"/>
      <c r="N1108" s="7" t="s">
        <v>104</v>
      </c>
      <c r="O1108" s="10" t="s">
        <v>109576</v>
      </c>
      <c r="P1108" s="7" t="s">
        <v>107916</v>
      </c>
      <c r="Q1108" s="7" t="s">
        <v>107917</v>
      </c>
      <c r="R1108"/>
    </row>
    <row r="1109" spans="1:18" ht="56.25" x14ac:dyDescent="0.2">
      <c r="A1109" s="10" t="s">
        <v>104193</v>
      </c>
      <c r="B1109" s="10" t="s">
        <v>109137</v>
      </c>
      <c r="C1109" s="11">
        <v>1</v>
      </c>
      <c r="D1109" s="11">
        <v>1</v>
      </c>
      <c r="E1109" s="11">
        <v>12</v>
      </c>
      <c r="F1109" s="12">
        <v>1</v>
      </c>
      <c r="G1109" s="7" t="s">
        <v>120</v>
      </c>
      <c r="H1109" s="12">
        <v>0</v>
      </c>
      <c r="I1109" s="13">
        <f>110598427+52901785</f>
        <v>163500212</v>
      </c>
      <c r="J1109" s="13">
        <f>110598427+52901785</f>
        <v>163500212</v>
      </c>
      <c r="K1109" s="14">
        <v>0</v>
      </c>
      <c r="L1109" s="14">
        <v>0</v>
      </c>
      <c r="M1109" s="15"/>
      <c r="N1109" s="7" t="s">
        <v>104</v>
      </c>
      <c r="O1109" s="10" t="s">
        <v>109576</v>
      </c>
      <c r="P1109" s="7" t="s">
        <v>107916</v>
      </c>
      <c r="Q1109" s="7" t="s">
        <v>107917</v>
      </c>
      <c r="R1109"/>
    </row>
    <row r="1110" spans="1:18" ht="56.25" x14ac:dyDescent="0.2">
      <c r="A1110" s="10" t="s">
        <v>103603</v>
      </c>
      <c r="B1110" s="10" t="s">
        <v>109101</v>
      </c>
      <c r="C1110" s="11">
        <v>1</v>
      </c>
      <c r="D1110" s="11">
        <v>1</v>
      </c>
      <c r="E1110" s="11">
        <v>5</v>
      </c>
      <c r="F1110" s="12">
        <v>1</v>
      </c>
      <c r="G1110" s="7" t="s">
        <v>120</v>
      </c>
      <c r="H1110" s="12">
        <v>0</v>
      </c>
      <c r="I1110" s="13">
        <v>5920182</v>
      </c>
      <c r="J1110" s="13">
        <v>5920182</v>
      </c>
      <c r="K1110" s="14">
        <v>0</v>
      </c>
      <c r="L1110" s="14">
        <v>0</v>
      </c>
      <c r="M1110" s="15"/>
      <c r="N1110" s="7" t="s">
        <v>104</v>
      </c>
      <c r="O1110" s="10" t="s">
        <v>109576</v>
      </c>
      <c r="P1110" s="7" t="s">
        <v>107916</v>
      </c>
      <c r="Q1110" s="7" t="s">
        <v>107917</v>
      </c>
      <c r="R1110"/>
    </row>
    <row r="1111" spans="1:18" ht="56.25" x14ac:dyDescent="0.2">
      <c r="A1111" s="10" t="s">
        <v>103603</v>
      </c>
      <c r="B1111" s="10" t="s">
        <v>109102</v>
      </c>
      <c r="C1111" s="11">
        <v>7</v>
      </c>
      <c r="D1111" s="11">
        <v>7</v>
      </c>
      <c r="E1111" s="11">
        <v>5</v>
      </c>
      <c r="F1111" s="12">
        <v>1</v>
      </c>
      <c r="G1111" s="7" t="s">
        <v>120</v>
      </c>
      <c r="H1111" s="12">
        <v>0</v>
      </c>
      <c r="I1111" s="13">
        <v>5920182</v>
      </c>
      <c r="J1111" s="13">
        <v>5920182</v>
      </c>
      <c r="K1111" s="14">
        <v>0</v>
      </c>
      <c r="L1111" s="14">
        <v>0</v>
      </c>
      <c r="M1111" s="15"/>
      <c r="N1111" s="7" t="s">
        <v>104</v>
      </c>
      <c r="O1111" s="10" t="s">
        <v>109576</v>
      </c>
      <c r="P1111" s="7" t="s">
        <v>107916</v>
      </c>
      <c r="Q1111" s="7" t="s">
        <v>107917</v>
      </c>
      <c r="R1111"/>
    </row>
    <row r="1112" spans="1:18" ht="33.75" x14ac:dyDescent="0.2">
      <c r="A1112" s="10" t="s">
        <v>103645</v>
      </c>
      <c r="B1112" s="10" t="s">
        <v>109138</v>
      </c>
      <c r="C1112" s="11">
        <v>1</v>
      </c>
      <c r="D1112" s="11">
        <v>1</v>
      </c>
      <c r="E1112" s="11">
        <v>12</v>
      </c>
      <c r="F1112" s="12">
        <v>1</v>
      </c>
      <c r="G1112" s="7" t="s">
        <v>79</v>
      </c>
      <c r="H1112" s="12">
        <v>0</v>
      </c>
      <c r="I1112" s="13">
        <v>56997760</v>
      </c>
      <c r="J1112" s="13">
        <v>56997760</v>
      </c>
      <c r="K1112" s="14">
        <v>0</v>
      </c>
      <c r="L1112" s="14">
        <v>0</v>
      </c>
      <c r="M1112" s="15"/>
      <c r="N1112" s="7" t="s">
        <v>104</v>
      </c>
      <c r="O1112" s="10" t="s">
        <v>109576</v>
      </c>
      <c r="P1112" s="7" t="s">
        <v>107916</v>
      </c>
      <c r="Q1112" s="7" t="s">
        <v>107917</v>
      </c>
      <c r="R1112"/>
    </row>
    <row r="1113" spans="1:18" ht="56.25" x14ac:dyDescent="0.2">
      <c r="A1113" s="10" t="s">
        <v>103603</v>
      </c>
      <c r="B1113" s="10" t="s">
        <v>109101</v>
      </c>
      <c r="C1113" s="11">
        <v>2</v>
      </c>
      <c r="D1113" s="11">
        <v>2</v>
      </c>
      <c r="E1113" s="11">
        <v>5</v>
      </c>
      <c r="F1113" s="12">
        <v>1</v>
      </c>
      <c r="G1113" s="7" t="s">
        <v>120</v>
      </c>
      <c r="H1113" s="12">
        <v>0</v>
      </c>
      <c r="I1113" s="13">
        <f>5920182*2</f>
        <v>11840364</v>
      </c>
      <c r="J1113" s="13">
        <f>5920182*2</f>
        <v>11840364</v>
      </c>
      <c r="K1113" s="14">
        <v>0</v>
      </c>
      <c r="L1113" s="14">
        <v>0</v>
      </c>
      <c r="M1113" s="15"/>
      <c r="N1113" s="7" t="s">
        <v>104</v>
      </c>
      <c r="O1113" s="10" t="s">
        <v>109576</v>
      </c>
      <c r="P1113" s="7" t="s">
        <v>107916</v>
      </c>
      <c r="Q1113" s="7" t="s">
        <v>107917</v>
      </c>
      <c r="R1113"/>
    </row>
    <row r="1114" spans="1:18" ht="56.25" x14ac:dyDescent="0.2">
      <c r="A1114" s="10" t="s">
        <v>103603</v>
      </c>
      <c r="B1114" s="10" t="s">
        <v>109102</v>
      </c>
      <c r="C1114" s="11">
        <v>8</v>
      </c>
      <c r="D1114" s="11">
        <v>8</v>
      </c>
      <c r="E1114" s="11">
        <v>5</v>
      </c>
      <c r="F1114" s="12">
        <v>1</v>
      </c>
      <c r="G1114" s="7" t="s">
        <v>120</v>
      </c>
      <c r="H1114" s="12">
        <v>0</v>
      </c>
      <c r="I1114" s="13">
        <f>5920182*2</f>
        <v>11840364</v>
      </c>
      <c r="J1114" s="13">
        <f>5920182*2</f>
        <v>11840364</v>
      </c>
      <c r="K1114" s="14">
        <v>0</v>
      </c>
      <c r="L1114" s="14">
        <v>0</v>
      </c>
      <c r="M1114" s="15"/>
      <c r="N1114" s="7" t="s">
        <v>104</v>
      </c>
      <c r="O1114" s="10" t="s">
        <v>109576</v>
      </c>
      <c r="P1114" s="7" t="s">
        <v>107916</v>
      </c>
      <c r="Q1114" s="7" t="s">
        <v>107917</v>
      </c>
      <c r="R1114"/>
    </row>
    <row r="1115" spans="1:18" ht="45" x14ac:dyDescent="0.2">
      <c r="A1115" s="10" t="s">
        <v>103549</v>
      </c>
      <c r="B1115" s="10" t="s">
        <v>109139</v>
      </c>
      <c r="C1115" s="11">
        <v>7</v>
      </c>
      <c r="D1115" s="11">
        <v>7</v>
      </c>
      <c r="E1115" s="11">
        <v>6</v>
      </c>
      <c r="F1115" s="12">
        <v>1</v>
      </c>
      <c r="G1115" s="7" t="s">
        <v>44</v>
      </c>
      <c r="H1115" s="12">
        <v>0</v>
      </c>
      <c r="I1115" s="13">
        <v>490000000</v>
      </c>
      <c r="J1115" s="13">
        <v>490000000</v>
      </c>
      <c r="K1115" s="14">
        <v>0</v>
      </c>
      <c r="L1115" s="14">
        <v>0</v>
      </c>
      <c r="M1115" s="15"/>
      <c r="N1115" s="7" t="s">
        <v>104</v>
      </c>
      <c r="O1115" s="10" t="s">
        <v>109576</v>
      </c>
      <c r="P1115" s="7" t="s">
        <v>107916</v>
      </c>
      <c r="Q1115" s="7" t="s">
        <v>107917</v>
      </c>
      <c r="R1115"/>
    </row>
    <row r="1116" spans="1:18" ht="33.75" x14ac:dyDescent="0.2">
      <c r="A1116" s="10" t="s">
        <v>103549</v>
      </c>
      <c r="B1116" s="10" t="s">
        <v>109140</v>
      </c>
      <c r="C1116" s="11">
        <v>5</v>
      </c>
      <c r="D1116" s="11">
        <v>5</v>
      </c>
      <c r="E1116" s="11">
        <v>6</v>
      </c>
      <c r="F1116" s="12">
        <v>1</v>
      </c>
      <c r="G1116" s="7" t="s">
        <v>31</v>
      </c>
      <c r="H1116" s="12">
        <v>0</v>
      </c>
      <c r="I1116" s="13">
        <v>491257763</v>
      </c>
      <c r="J1116" s="13">
        <v>491257763</v>
      </c>
      <c r="K1116" s="14">
        <v>0</v>
      </c>
      <c r="L1116" s="14">
        <v>0</v>
      </c>
      <c r="M1116" s="15"/>
      <c r="N1116" s="7" t="s">
        <v>104</v>
      </c>
      <c r="O1116" s="10" t="s">
        <v>109576</v>
      </c>
      <c r="P1116" s="7" t="s">
        <v>107916</v>
      </c>
      <c r="Q1116" s="7" t="s">
        <v>107917</v>
      </c>
      <c r="R1116"/>
    </row>
    <row r="1117" spans="1:18" ht="45" x14ac:dyDescent="0.2">
      <c r="A1117" s="10" t="s">
        <v>104764</v>
      </c>
      <c r="B1117" s="10" t="s">
        <v>109104</v>
      </c>
      <c r="C1117" s="11">
        <v>1</v>
      </c>
      <c r="D1117" s="11">
        <v>1</v>
      </c>
      <c r="E1117" s="11">
        <v>12</v>
      </c>
      <c r="F1117" s="12">
        <v>1</v>
      </c>
      <c r="G1117" s="7" t="s">
        <v>120</v>
      </c>
      <c r="H1117" s="12">
        <v>0</v>
      </c>
      <c r="I1117" s="13">
        <v>20000000</v>
      </c>
      <c r="J1117" s="13">
        <v>20000000</v>
      </c>
      <c r="K1117" s="14">
        <v>0</v>
      </c>
      <c r="L1117" s="14">
        <v>0</v>
      </c>
      <c r="M1117" s="15"/>
      <c r="N1117" s="7" t="s">
        <v>104</v>
      </c>
      <c r="O1117" s="10" t="s">
        <v>109576</v>
      </c>
      <c r="P1117" s="7" t="s">
        <v>107916</v>
      </c>
      <c r="Q1117" s="7" t="s">
        <v>107917</v>
      </c>
      <c r="R1117"/>
    </row>
    <row r="1118" spans="1:18" ht="33.75" x14ac:dyDescent="0.2">
      <c r="A1118" s="10" t="s">
        <v>103625</v>
      </c>
      <c r="B1118" s="10" t="s">
        <v>109141</v>
      </c>
      <c r="C1118" s="11">
        <v>1</v>
      </c>
      <c r="D1118" s="11">
        <v>1</v>
      </c>
      <c r="E1118" s="11">
        <v>6</v>
      </c>
      <c r="F1118" s="12">
        <v>1</v>
      </c>
      <c r="G1118" s="7" t="s">
        <v>31</v>
      </c>
      <c r="H1118" s="12">
        <v>5</v>
      </c>
      <c r="I1118" s="13">
        <v>0</v>
      </c>
      <c r="J1118" s="13">
        <v>609340846</v>
      </c>
      <c r="K1118" s="14">
        <v>1</v>
      </c>
      <c r="L1118" s="14">
        <v>3</v>
      </c>
      <c r="M1118" s="15"/>
      <c r="N1118" s="7" t="s">
        <v>104</v>
      </c>
      <c r="O1118" s="10" t="s">
        <v>109576</v>
      </c>
      <c r="P1118" s="7" t="s">
        <v>107916</v>
      </c>
      <c r="Q1118" s="7" t="s">
        <v>107917</v>
      </c>
      <c r="R1118"/>
    </row>
    <row r="1119" spans="1:18" ht="33.75" x14ac:dyDescent="0.2">
      <c r="A1119" s="10" t="s">
        <v>103625</v>
      </c>
      <c r="B1119" s="10" t="s">
        <v>109141</v>
      </c>
      <c r="C1119" s="11">
        <v>7</v>
      </c>
      <c r="D1119" s="11">
        <v>7</v>
      </c>
      <c r="E1119" s="11">
        <v>6</v>
      </c>
      <c r="F1119" s="12">
        <v>1</v>
      </c>
      <c r="G1119" s="7" t="s">
        <v>31</v>
      </c>
      <c r="H1119" s="12">
        <v>0</v>
      </c>
      <c r="I1119" s="13">
        <v>1302514579</v>
      </c>
      <c r="J1119" s="13">
        <v>1302514579</v>
      </c>
      <c r="K1119" s="14">
        <v>0</v>
      </c>
      <c r="L1119" s="14">
        <v>0</v>
      </c>
      <c r="M1119" s="15"/>
      <c r="N1119" s="7" t="s">
        <v>104</v>
      </c>
      <c r="O1119" s="10" t="s">
        <v>109576</v>
      </c>
      <c r="P1119" s="7" t="s">
        <v>107916</v>
      </c>
      <c r="Q1119" s="7" t="s">
        <v>107917</v>
      </c>
      <c r="R1119"/>
    </row>
    <row r="1120" spans="1:18" ht="33.75" x14ac:dyDescent="0.2">
      <c r="A1120" s="10" t="s">
        <v>103353</v>
      </c>
      <c r="B1120" s="10" t="s">
        <v>109121</v>
      </c>
      <c r="C1120" s="11">
        <v>1</v>
      </c>
      <c r="D1120" s="11">
        <v>1</v>
      </c>
      <c r="E1120" s="11">
        <v>14</v>
      </c>
      <c r="F1120" s="12">
        <v>1</v>
      </c>
      <c r="G1120" s="7" t="s">
        <v>120</v>
      </c>
      <c r="H1120" s="12">
        <v>0</v>
      </c>
      <c r="I1120" s="13">
        <v>56650000</v>
      </c>
      <c r="J1120" s="13">
        <v>56650000</v>
      </c>
      <c r="K1120" s="14">
        <v>1</v>
      </c>
      <c r="L1120" s="14">
        <v>3</v>
      </c>
      <c r="M1120" s="15"/>
      <c r="N1120" s="7" t="s">
        <v>104</v>
      </c>
      <c r="O1120" s="10" t="s">
        <v>109577</v>
      </c>
      <c r="P1120" s="7" t="s">
        <v>107918</v>
      </c>
      <c r="Q1120" s="7" t="s">
        <v>107919</v>
      </c>
      <c r="R1120"/>
    </row>
    <row r="1121" spans="1:18" ht="33.75" x14ac:dyDescent="0.2">
      <c r="A1121" s="10" t="s">
        <v>103773</v>
      </c>
      <c r="B1121" s="10" t="s">
        <v>109142</v>
      </c>
      <c r="C1121" s="11">
        <v>1</v>
      </c>
      <c r="D1121" s="11">
        <v>1</v>
      </c>
      <c r="E1121" s="11">
        <v>11</v>
      </c>
      <c r="F1121" s="12">
        <v>1</v>
      </c>
      <c r="G1121" s="7" t="s">
        <v>120</v>
      </c>
      <c r="H1121" s="12">
        <v>0</v>
      </c>
      <c r="I1121" s="13">
        <v>93000000</v>
      </c>
      <c r="J1121" s="13">
        <v>93000000</v>
      </c>
      <c r="K1121" s="14">
        <v>0</v>
      </c>
      <c r="L1121" s="14">
        <v>0</v>
      </c>
      <c r="M1121" s="15"/>
      <c r="N1121" s="7" t="s">
        <v>104</v>
      </c>
      <c r="O1121" s="10" t="s">
        <v>109578</v>
      </c>
      <c r="P1121" s="7" t="s">
        <v>108064</v>
      </c>
      <c r="Q1121" s="7" t="s">
        <v>107899</v>
      </c>
      <c r="R1121"/>
    </row>
    <row r="1122" spans="1:18" ht="33.75" x14ac:dyDescent="0.2">
      <c r="A1122" s="10" t="s">
        <v>103565</v>
      </c>
      <c r="B1122" s="10" t="s">
        <v>109143</v>
      </c>
      <c r="C1122" s="11">
        <v>2</v>
      </c>
      <c r="D1122" s="11">
        <v>2</v>
      </c>
      <c r="E1122" s="11">
        <v>11</v>
      </c>
      <c r="F1122" s="12">
        <v>1</v>
      </c>
      <c r="G1122" s="7" t="s">
        <v>44</v>
      </c>
      <c r="H1122" s="12">
        <v>0</v>
      </c>
      <c r="I1122" s="13">
        <v>150000000</v>
      </c>
      <c r="J1122" s="13">
        <v>150000000</v>
      </c>
      <c r="K1122" s="14">
        <v>0</v>
      </c>
      <c r="L1122" s="14">
        <v>0</v>
      </c>
      <c r="M1122" s="15"/>
      <c r="N1122" s="7" t="s">
        <v>104</v>
      </c>
      <c r="O1122" s="10" t="s">
        <v>109578</v>
      </c>
      <c r="P1122" s="7" t="s">
        <v>108064</v>
      </c>
      <c r="Q1122" s="7" t="s">
        <v>107899</v>
      </c>
      <c r="R1122"/>
    </row>
    <row r="1123" spans="1:18" ht="22.5" x14ac:dyDescent="0.2">
      <c r="A1123" s="10" t="s">
        <v>104243</v>
      </c>
      <c r="B1123" s="10" t="s">
        <v>109144</v>
      </c>
      <c r="C1123" s="11">
        <v>2</v>
      </c>
      <c r="D1123" s="11">
        <v>2</v>
      </c>
      <c r="E1123" s="11">
        <v>11</v>
      </c>
      <c r="F1123" s="12">
        <v>1</v>
      </c>
      <c r="G1123" s="7" t="s">
        <v>58</v>
      </c>
      <c r="H1123" s="12">
        <v>0</v>
      </c>
      <c r="I1123" s="13">
        <v>17000000</v>
      </c>
      <c r="J1123" s="13">
        <v>17000000</v>
      </c>
      <c r="K1123" s="14">
        <v>0</v>
      </c>
      <c r="L1123" s="14">
        <v>0</v>
      </c>
      <c r="M1123" s="15"/>
      <c r="N1123" s="7" t="s">
        <v>104</v>
      </c>
      <c r="O1123" s="10" t="s">
        <v>109579</v>
      </c>
      <c r="P1123" s="7" t="s">
        <v>108065</v>
      </c>
      <c r="Q1123" s="7" t="s">
        <v>107985</v>
      </c>
      <c r="R1123"/>
    </row>
    <row r="1124" spans="1:18" ht="22.5" x14ac:dyDescent="0.2">
      <c r="A1124" s="10" t="s">
        <v>103565</v>
      </c>
      <c r="B1124" s="10" t="s">
        <v>109145</v>
      </c>
      <c r="C1124" s="11">
        <v>1</v>
      </c>
      <c r="D1124" s="11">
        <v>1</v>
      </c>
      <c r="E1124" s="11">
        <v>11</v>
      </c>
      <c r="F1124" s="12">
        <v>1</v>
      </c>
      <c r="G1124" s="7" t="s">
        <v>58</v>
      </c>
      <c r="H1124" s="12">
        <v>0</v>
      </c>
      <c r="I1124" s="13">
        <v>200000000</v>
      </c>
      <c r="J1124" s="13">
        <v>200000000</v>
      </c>
      <c r="K1124" s="14">
        <v>0</v>
      </c>
      <c r="L1124" s="14">
        <v>0</v>
      </c>
      <c r="M1124" s="15"/>
      <c r="N1124" s="7" t="s">
        <v>104</v>
      </c>
      <c r="O1124" s="10" t="s">
        <v>109579</v>
      </c>
      <c r="P1124" s="7" t="s">
        <v>108065</v>
      </c>
      <c r="Q1124" s="7" t="s">
        <v>107985</v>
      </c>
      <c r="R1124"/>
    </row>
    <row r="1125" spans="1:18" ht="22.5" x14ac:dyDescent="0.2">
      <c r="A1125" s="10" t="s">
        <v>104524</v>
      </c>
      <c r="B1125" s="10" t="s">
        <v>109146</v>
      </c>
      <c r="C1125" s="11">
        <v>2</v>
      </c>
      <c r="D1125" s="11">
        <v>2</v>
      </c>
      <c r="E1125" s="11">
        <v>11</v>
      </c>
      <c r="F1125" s="12">
        <v>1</v>
      </c>
      <c r="G1125" s="7" t="s">
        <v>58</v>
      </c>
      <c r="H1125" s="12">
        <v>0</v>
      </c>
      <c r="I1125" s="13">
        <v>150000000</v>
      </c>
      <c r="J1125" s="13">
        <v>150000000</v>
      </c>
      <c r="K1125" s="14">
        <v>0</v>
      </c>
      <c r="L1125" s="14">
        <v>0</v>
      </c>
      <c r="M1125" s="15"/>
      <c r="N1125" s="7" t="s">
        <v>104</v>
      </c>
      <c r="O1125" s="10" t="s">
        <v>109579</v>
      </c>
      <c r="P1125" s="7" t="s">
        <v>108065</v>
      </c>
      <c r="Q1125" s="7" t="s">
        <v>107985</v>
      </c>
      <c r="R1125"/>
    </row>
    <row r="1126" spans="1:18" ht="22.5" x14ac:dyDescent="0.2">
      <c r="A1126" s="10" t="s">
        <v>103617</v>
      </c>
      <c r="B1126" s="10" t="s">
        <v>109147</v>
      </c>
      <c r="C1126" s="11">
        <v>1</v>
      </c>
      <c r="D1126" s="11">
        <v>1</v>
      </c>
      <c r="E1126" s="11">
        <v>12</v>
      </c>
      <c r="F1126" s="12">
        <v>1</v>
      </c>
      <c r="G1126" s="7" t="s">
        <v>120</v>
      </c>
      <c r="H1126" s="12">
        <v>0</v>
      </c>
      <c r="I1126" s="13">
        <v>133000000</v>
      </c>
      <c r="J1126" s="13">
        <v>133000000</v>
      </c>
      <c r="K1126" s="14">
        <v>0</v>
      </c>
      <c r="L1126" s="14">
        <v>0</v>
      </c>
      <c r="M1126" s="15"/>
      <c r="N1126" s="7" t="s">
        <v>104</v>
      </c>
      <c r="O1126" s="10" t="s">
        <v>109579</v>
      </c>
      <c r="P1126" s="7" t="s">
        <v>108065</v>
      </c>
      <c r="Q1126" s="7" t="s">
        <v>107985</v>
      </c>
      <c r="R1126"/>
    </row>
    <row r="1127" spans="1:18" ht="22.5" x14ac:dyDescent="0.2">
      <c r="A1127" s="10" t="s">
        <v>104243</v>
      </c>
      <c r="B1127" s="10" t="s">
        <v>109148</v>
      </c>
      <c r="C1127" s="11">
        <v>1</v>
      </c>
      <c r="D1127" s="11">
        <v>1</v>
      </c>
      <c r="E1127" s="11">
        <v>12</v>
      </c>
      <c r="F1127" s="12">
        <v>1</v>
      </c>
      <c r="G1127" s="7" t="s">
        <v>58</v>
      </c>
      <c r="H1127" s="12">
        <v>0</v>
      </c>
      <c r="I1127" s="13">
        <v>35000000</v>
      </c>
      <c r="J1127" s="13">
        <v>35000000</v>
      </c>
      <c r="K1127" s="14">
        <v>0</v>
      </c>
      <c r="L1127" s="14">
        <v>0</v>
      </c>
      <c r="M1127" s="15"/>
      <c r="N1127" s="7" t="s">
        <v>104</v>
      </c>
      <c r="O1127" s="10" t="s">
        <v>109579</v>
      </c>
      <c r="P1127" s="7" t="s">
        <v>108065</v>
      </c>
      <c r="Q1127" s="7" t="s">
        <v>107985</v>
      </c>
      <c r="R1127"/>
    </row>
    <row r="1128" spans="1:18" ht="45" x14ac:dyDescent="0.2">
      <c r="A1128" s="10" t="s">
        <v>106594</v>
      </c>
      <c r="B1128" s="10" t="s">
        <v>109149</v>
      </c>
      <c r="C1128" s="11">
        <v>1</v>
      </c>
      <c r="D1128" s="11">
        <v>1</v>
      </c>
      <c r="E1128" s="11">
        <v>10</v>
      </c>
      <c r="F1128" s="12">
        <v>1</v>
      </c>
      <c r="G1128" s="7" t="s">
        <v>120</v>
      </c>
      <c r="H1128" s="12">
        <v>0</v>
      </c>
      <c r="I1128" s="13">
        <v>247007161</v>
      </c>
      <c r="J1128" s="13">
        <v>247007161</v>
      </c>
      <c r="K1128" s="14">
        <v>0</v>
      </c>
      <c r="L1128" s="14">
        <v>0</v>
      </c>
      <c r="M1128" s="15"/>
      <c r="N1128" s="7" t="s">
        <v>104</v>
      </c>
      <c r="O1128" s="10" t="s">
        <v>109580</v>
      </c>
      <c r="P1128" s="7" t="s">
        <v>108066</v>
      </c>
      <c r="Q1128" s="7" t="s">
        <v>107906</v>
      </c>
      <c r="R1128"/>
    </row>
    <row r="1129" spans="1:18" ht="33.75" x14ac:dyDescent="0.2">
      <c r="A1129" s="10" t="s">
        <v>103567</v>
      </c>
      <c r="B1129" s="10" t="s">
        <v>109150</v>
      </c>
      <c r="C1129" s="11">
        <v>1</v>
      </c>
      <c r="D1129" s="11">
        <v>1</v>
      </c>
      <c r="E1129" s="11">
        <v>11</v>
      </c>
      <c r="F1129" s="12">
        <v>1</v>
      </c>
      <c r="G1129" s="7" t="s">
        <v>120</v>
      </c>
      <c r="H1129" s="12">
        <v>0</v>
      </c>
      <c r="I1129" s="13">
        <v>370510742</v>
      </c>
      <c r="J1129" s="13">
        <v>370510742</v>
      </c>
      <c r="K1129" s="14">
        <v>0</v>
      </c>
      <c r="L1129" s="14">
        <v>0</v>
      </c>
      <c r="M1129" s="15"/>
      <c r="N1129" s="7" t="s">
        <v>104</v>
      </c>
      <c r="O1129" s="10" t="s">
        <v>109580</v>
      </c>
      <c r="P1129" s="7" t="s">
        <v>108066</v>
      </c>
      <c r="Q1129" s="7" t="s">
        <v>107906</v>
      </c>
      <c r="R1129"/>
    </row>
    <row r="1130" spans="1:18" ht="22.5" x14ac:dyDescent="0.2">
      <c r="A1130" s="10" t="s">
        <v>103545</v>
      </c>
      <c r="B1130" s="10" t="s">
        <v>109151</v>
      </c>
      <c r="C1130" s="11">
        <v>1</v>
      </c>
      <c r="D1130" s="11">
        <v>1</v>
      </c>
      <c r="E1130" s="11">
        <v>11</v>
      </c>
      <c r="F1130" s="12">
        <v>1</v>
      </c>
      <c r="G1130" s="7" t="s">
        <v>120</v>
      </c>
      <c r="H1130" s="12">
        <v>0</v>
      </c>
      <c r="I1130" s="13">
        <v>866482097</v>
      </c>
      <c r="J1130" s="13">
        <v>866482097</v>
      </c>
      <c r="K1130" s="14">
        <v>0</v>
      </c>
      <c r="L1130" s="14">
        <v>0</v>
      </c>
      <c r="M1130" s="15"/>
      <c r="N1130" s="7" t="s">
        <v>104</v>
      </c>
      <c r="O1130" s="10" t="s">
        <v>109579</v>
      </c>
      <c r="P1130" s="7" t="s">
        <v>108065</v>
      </c>
      <c r="Q1130" s="7" t="s">
        <v>107985</v>
      </c>
      <c r="R1130"/>
    </row>
    <row r="1131" spans="1:18" ht="33.75" x14ac:dyDescent="0.2">
      <c r="A1131" s="10" t="s">
        <v>102413</v>
      </c>
      <c r="B1131" s="10" t="s">
        <v>109152</v>
      </c>
      <c r="C1131" s="11">
        <v>7</v>
      </c>
      <c r="D1131" s="11">
        <v>7</v>
      </c>
      <c r="E1131" s="11">
        <v>7</v>
      </c>
      <c r="F1131" s="12">
        <v>1</v>
      </c>
      <c r="G1131" s="7" t="s">
        <v>120</v>
      </c>
      <c r="H1131" s="12">
        <v>0</v>
      </c>
      <c r="I1131" s="13">
        <v>150000000</v>
      </c>
      <c r="J1131" s="13">
        <v>150000000</v>
      </c>
      <c r="K1131" s="14">
        <v>0</v>
      </c>
      <c r="L1131" s="14">
        <v>0</v>
      </c>
      <c r="M1131" s="15"/>
      <c r="N1131" s="7" t="s">
        <v>104</v>
      </c>
      <c r="O1131" s="10" t="s">
        <v>109581</v>
      </c>
      <c r="P1131" s="7" t="s">
        <v>107900</v>
      </c>
      <c r="Q1131" s="7" t="s">
        <v>108067</v>
      </c>
      <c r="R1131"/>
    </row>
    <row r="1132" spans="1:18" ht="56.25" x14ac:dyDescent="0.2">
      <c r="A1132" s="10" t="s">
        <v>103557</v>
      </c>
      <c r="B1132" s="10" t="s">
        <v>109153</v>
      </c>
      <c r="C1132" s="11">
        <v>1</v>
      </c>
      <c r="D1132" s="11">
        <v>1</v>
      </c>
      <c r="E1132" s="11">
        <v>5</v>
      </c>
      <c r="F1132" s="12">
        <v>1</v>
      </c>
      <c r="G1132" s="7" t="s">
        <v>120</v>
      </c>
      <c r="H1132" s="12">
        <v>0</v>
      </c>
      <c r="I1132" s="13">
        <v>100000000</v>
      </c>
      <c r="J1132" s="13">
        <v>100000000</v>
      </c>
      <c r="K1132" s="14">
        <v>0</v>
      </c>
      <c r="L1132" s="14">
        <v>0</v>
      </c>
      <c r="M1132" s="15"/>
      <c r="N1132" s="7" t="s">
        <v>104</v>
      </c>
      <c r="O1132" s="10" t="s">
        <v>109582</v>
      </c>
      <c r="P1132" s="7" t="s">
        <v>107904</v>
      </c>
      <c r="Q1132" s="7" t="s">
        <v>107905</v>
      </c>
      <c r="R1132"/>
    </row>
    <row r="1133" spans="1:18" ht="45" x14ac:dyDescent="0.2">
      <c r="A1133" s="10" t="s">
        <v>103567</v>
      </c>
      <c r="B1133" s="10" t="s">
        <v>109154</v>
      </c>
      <c r="C1133" s="11">
        <v>1</v>
      </c>
      <c r="D1133" s="11">
        <v>1</v>
      </c>
      <c r="E1133" s="11">
        <v>9</v>
      </c>
      <c r="F1133" s="12">
        <v>1</v>
      </c>
      <c r="G1133" s="7" t="s">
        <v>44</v>
      </c>
      <c r="H1133" s="12">
        <v>0</v>
      </c>
      <c r="I1133" s="13">
        <v>300000000</v>
      </c>
      <c r="J1133" s="13">
        <v>300000000</v>
      </c>
      <c r="K1133" s="14">
        <v>0</v>
      </c>
      <c r="L1133" s="14">
        <v>0</v>
      </c>
      <c r="M1133" s="15"/>
      <c r="N1133" s="7" t="s">
        <v>104</v>
      </c>
      <c r="O1133" s="10" t="s">
        <v>109583</v>
      </c>
      <c r="P1133" s="7" t="s">
        <v>107910</v>
      </c>
      <c r="Q1133" s="7" t="s">
        <v>107902</v>
      </c>
      <c r="R1133"/>
    </row>
    <row r="1134" spans="1:18" ht="45" x14ac:dyDescent="0.2">
      <c r="A1134" s="10" t="s">
        <v>103567</v>
      </c>
      <c r="B1134" s="10" t="s">
        <v>109155</v>
      </c>
      <c r="C1134" s="11">
        <v>1</v>
      </c>
      <c r="D1134" s="11">
        <v>1</v>
      </c>
      <c r="E1134" s="11">
        <v>9</v>
      </c>
      <c r="F1134" s="12">
        <v>1</v>
      </c>
      <c r="G1134" s="7" t="s">
        <v>44</v>
      </c>
      <c r="H1134" s="12">
        <v>0</v>
      </c>
      <c r="I1134" s="13">
        <v>456000000</v>
      </c>
      <c r="J1134" s="13">
        <v>456000000</v>
      </c>
      <c r="K1134" s="14">
        <v>0</v>
      </c>
      <c r="L1134" s="14">
        <v>0</v>
      </c>
      <c r="M1134" s="15"/>
      <c r="N1134" s="7" t="s">
        <v>104</v>
      </c>
      <c r="O1134" s="10" t="s">
        <v>109583</v>
      </c>
      <c r="P1134" s="7" t="s">
        <v>107910</v>
      </c>
      <c r="Q1134" s="7" t="s">
        <v>107902</v>
      </c>
      <c r="R1134"/>
    </row>
    <row r="1135" spans="1:18" ht="56.25" x14ac:dyDescent="0.2">
      <c r="A1135" s="10" t="s">
        <v>103557</v>
      </c>
      <c r="B1135" s="10" t="s">
        <v>109156</v>
      </c>
      <c r="C1135" s="11">
        <v>7</v>
      </c>
      <c r="D1135" s="11">
        <v>7</v>
      </c>
      <c r="E1135" s="11">
        <v>5</v>
      </c>
      <c r="F1135" s="12">
        <v>1</v>
      </c>
      <c r="G1135" s="7" t="s">
        <v>120</v>
      </c>
      <c r="H1135" s="12">
        <v>0</v>
      </c>
      <c r="I1135" s="13">
        <v>150000000</v>
      </c>
      <c r="J1135" s="13">
        <v>150000000</v>
      </c>
      <c r="K1135" s="14">
        <v>0</v>
      </c>
      <c r="L1135" s="14">
        <v>0</v>
      </c>
      <c r="M1135" s="15"/>
      <c r="N1135" s="7" t="s">
        <v>104</v>
      </c>
      <c r="O1135" s="10" t="s">
        <v>109584</v>
      </c>
      <c r="P1135" s="7" t="s">
        <v>107907</v>
      </c>
      <c r="Q1135" s="7" t="s">
        <v>107903</v>
      </c>
      <c r="R1135"/>
    </row>
    <row r="1136" spans="1:18" ht="33.75" x14ac:dyDescent="0.2">
      <c r="A1136" s="10" t="s">
        <v>105057</v>
      </c>
      <c r="B1136" s="10" t="s">
        <v>109157</v>
      </c>
      <c r="C1136" s="11">
        <v>7</v>
      </c>
      <c r="D1136" s="11">
        <v>7</v>
      </c>
      <c r="E1136" s="11">
        <v>5</v>
      </c>
      <c r="F1136" s="12">
        <v>1</v>
      </c>
      <c r="G1136" s="7" t="s">
        <v>120</v>
      </c>
      <c r="H1136" s="12">
        <v>0</v>
      </c>
      <c r="I1136" s="13">
        <v>50000000</v>
      </c>
      <c r="J1136" s="13">
        <v>50000000</v>
      </c>
      <c r="K1136" s="14">
        <v>0</v>
      </c>
      <c r="L1136" s="14">
        <v>0</v>
      </c>
      <c r="M1136" s="15"/>
      <c r="N1136" s="7" t="s">
        <v>104</v>
      </c>
      <c r="O1136" s="10" t="s">
        <v>109585</v>
      </c>
      <c r="P1136" s="7" t="s">
        <v>108068</v>
      </c>
      <c r="Q1136" s="7" t="s">
        <v>107908</v>
      </c>
      <c r="R1136"/>
    </row>
    <row r="1137" spans="1:18" ht="33.75" x14ac:dyDescent="0.2">
      <c r="A1137" s="10" t="s">
        <v>51154</v>
      </c>
      <c r="B1137" s="10" t="s">
        <v>109158</v>
      </c>
      <c r="C1137" s="11">
        <v>1</v>
      </c>
      <c r="D1137" s="11">
        <v>1</v>
      </c>
      <c r="E1137" s="11">
        <v>8</v>
      </c>
      <c r="F1137" s="12">
        <v>1</v>
      </c>
      <c r="G1137" s="7" t="s">
        <v>58</v>
      </c>
      <c r="H1137" s="12">
        <v>0</v>
      </c>
      <c r="I1137" s="13">
        <v>50000000</v>
      </c>
      <c r="J1137" s="13">
        <v>50000000</v>
      </c>
      <c r="K1137" s="14">
        <v>0</v>
      </c>
      <c r="L1137" s="14">
        <v>0</v>
      </c>
      <c r="M1137" s="15"/>
      <c r="N1137" s="7" t="s">
        <v>104</v>
      </c>
      <c r="O1137" s="10" t="s">
        <v>109585</v>
      </c>
      <c r="P1137" s="7" t="s">
        <v>108068</v>
      </c>
      <c r="Q1137" s="7" t="s">
        <v>107908</v>
      </c>
      <c r="R1137"/>
    </row>
    <row r="1138" spans="1:18" ht="33.75" x14ac:dyDescent="0.2">
      <c r="A1138" s="10" t="s">
        <v>105057</v>
      </c>
      <c r="B1138" s="10" t="s">
        <v>109159</v>
      </c>
      <c r="C1138" s="11">
        <v>1</v>
      </c>
      <c r="D1138" s="11">
        <v>1</v>
      </c>
      <c r="E1138" s="11">
        <v>8</v>
      </c>
      <c r="F1138" s="12">
        <v>1</v>
      </c>
      <c r="G1138" s="7" t="s">
        <v>58</v>
      </c>
      <c r="H1138" s="12">
        <v>0</v>
      </c>
      <c r="I1138" s="13">
        <v>50000000</v>
      </c>
      <c r="J1138" s="13">
        <v>50000000</v>
      </c>
      <c r="K1138" s="14">
        <v>0</v>
      </c>
      <c r="L1138" s="14">
        <v>0</v>
      </c>
      <c r="M1138" s="15"/>
      <c r="N1138" s="7" t="s">
        <v>104</v>
      </c>
      <c r="O1138" s="10" t="s">
        <v>109585</v>
      </c>
      <c r="P1138" s="7" t="s">
        <v>108068</v>
      </c>
      <c r="Q1138" s="7" t="s">
        <v>107908</v>
      </c>
      <c r="R1138"/>
    </row>
    <row r="1139" spans="1:18" ht="33.75" x14ac:dyDescent="0.2">
      <c r="A1139" s="10" t="s">
        <v>105057</v>
      </c>
      <c r="B1139" s="10" t="s">
        <v>109160</v>
      </c>
      <c r="C1139" s="11">
        <v>1</v>
      </c>
      <c r="D1139" s="11">
        <v>1</v>
      </c>
      <c r="E1139" s="11">
        <v>8</v>
      </c>
      <c r="F1139" s="12">
        <v>1</v>
      </c>
      <c r="G1139" s="7" t="s">
        <v>58</v>
      </c>
      <c r="H1139" s="12">
        <v>0</v>
      </c>
      <c r="I1139" s="13">
        <v>50000000</v>
      </c>
      <c r="J1139" s="13">
        <v>50000000</v>
      </c>
      <c r="K1139" s="14">
        <v>0</v>
      </c>
      <c r="L1139" s="14">
        <v>0</v>
      </c>
      <c r="M1139" s="15"/>
      <c r="N1139" s="7" t="s">
        <v>104</v>
      </c>
      <c r="O1139" s="10" t="s">
        <v>109585</v>
      </c>
      <c r="P1139" s="7" t="s">
        <v>108068</v>
      </c>
      <c r="Q1139" s="7" t="s">
        <v>107908</v>
      </c>
      <c r="R1139"/>
    </row>
    <row r="1140" spans="1:18" ht="33.75" x14ac:dyDescent="0.2">
      <c r="A1140" s="10" t="s">
        <v>103551</v>
      </c>
      <c r="B1140" s="10" t="s">
        <v>109161</v>
      </c>
      <c r="C1140" s="11">
        <v>1</v>
      </c>
      <c r="D1140" s="11">
        <v>1</v>
      </c>
      <c r="E1140" s="11">
        <v>10</v>
      </c>
      <c r="F1140" s="12">
        <v>1</v>
      </c>
      <c r="G1140" s="7" t="s">
        <v>120</v>
      </c>
      <c r="H1140" s="12">
        <v>0</v>
      </c>
      <c r="I1140" s="13">
        <v>166552024</v>
      </c>
      <c r="J1140" s="13">
        <v>166552024</v>
      </c>
      <c r="K1140" s="14">
        <v>0</v>
      </c>
      <c r="L1140" s="14">
        <v>0</v>
      </c>
      <c r="M1140" s="15"/>
      <c r="N1140" s="7" t="s">
        <v>104</v>
      </c>
      <c r="O1140" s="10" t="s">
        <v>109586</v>
      </c>
      <c r="P1140" s="7" t="s">
        <v>108069</v>
      </c>
      <c r="Q1140" s="7" t="s">
        <v>107901</v>
      </c>
      <c r="R1140"/>
    </row>
    <row r="1141" spans="1:18" ht="33.75" x14ac:dyDescent="0.2">
      <c r="A1141" s="10" t="s">
        <v>109460</v>
      </c>
      <c r="B1141" s="10" t="s">
        <v>109162</v>
      </c>
      <c r="C1141" s="11">
        <v>1</v>
      </c>
      <c r="D1141" s="11">
        <v>1</v>
      </c>
      <c r="E1141" s="11">
        <v>5</v>
      </c>
      <c r="F1141" s="12">
        <v>1</v>
      </c>
      <c r="G1141" s="7" t="s">
        <v>120</v>
      </c>
      <c r="H1141" s="12">
        <v>0</v>
      </c>
      <c r="I1141" s="13">
        <v>100000000</v>
      </c>
      <c r="J1141" s="13">
        <v>100000000</v>
      </c>
      <c r="K1141" s="14">
        <v>0</v>
      </c>
      <c r="L1141" s="14">
        <v>0</v>
      </c>
      <c r="M1141" s="15"/>
      <c r="N1141" s="7" t="s">
        <v>104</v>
      </c>
      <c r="O1141" s="10" t="s">
        <v>109587</v>
      </c>
      <c r="P1141" s="7" t="s">
        <v>108070</v>
      </c>
      <c r="Q1141" s="7" t="s">
        <v>108071</v>
      </c>
      <c r="R1141"/>
    </row>
    <row r="1142" spans="1:18" ht="33.75" x14ac:dyDescent="0.2">
      <c r="A1142" s="10" t="s">
        <v>103549</v>
      </c>
      <c r="B1142" s="10" t="s">
        <v>109163</v>
      </c>
      <c r="C1142" s="11">
        <v>1</v>
      </c>
      <c r="D1142" s="11">
        <v>1</v>
      </c>
      <c r="E1142" s="11">
        <v>5</v>
      </c>
      <c r="F1142" s="12">
        <v>1</v>
      </c>
      <c r="G1142" s="7" t="s">
        <v>79</v>
      </c>
      <c r="H1142" s="12">
        <v>0</v>
      </c>
      <c r="I1142" s="13">
        <v>200000000</v>
      </c>
      <c r="J1142" s="13">
        <v>200000000</v>
      </c>
      <c r="K1142" s="14">
        <v>0</v>
      </c>
      <c r="L1142" s="14">
        <v>0</v>
      </c>
      <c r="M1142" s="15"/>
      <c r="N1142" s="7" t="s">
        <v>104</v>
      </c>
      <c r="O1142" s="10" t="s">
        <v>109588</v>
      </c>
      <c r="P1142" s="7" t="s">
        <v>107897</v>
      </c>
      <c r="Q1142" s="7" t="s">
        <v>107898</v>
      </c>
      <c r="R1142"/>
    </row>
    <row r="1143" spans="1:18" ht="33.75" x14ac:dyDescent="0.2">
      <c r="A1143" s="10" t="s">
        <v>103543</v>
      </c>
      <c r="B1143" s="10" t="s">
        <v>109164</v>
      </c>
      <c r="C1143" s="11">
        <v>1</v>
      </c>
      <c r="D1143" s="11">
        <v>1</v>
      </c>
      <c r="E1143" s="11">
        <v>5</v>
      </c>
      <c r="F1143" s="12">
        <v>1</v>
      </c>
      <c r="G1143" s="7" t="s">
        <v>17</v>
      </c>
      <c r="H1143" s="12">
        <v>0</v>
      </c>
      <c r="I1143" s="13">
        <v>1250000000</v>
      </c>
      <c r="J1143" s="13">
        <v>1250000000</v>
      </c>
      <c r="K1143" s="14">
        <v>0</v>
      </c>
      <c r="L1143" s="14">
        <v>0</v>
      </c>
      <c r="M1143" s="15"/>
      <c r="N1143" s="7" t="s">
        <v>104</v>
      </c>
      <c r="O1143" s="10" t="s">
        <v>109589</v>
      </c>
      <c r="P1143" s="7">
        <v>3838648</v>
      </c>
      <c r="Q1143" s="7" t="s">
        <v>107909</v>
      </c>
      <c r="R1143"/>
    </row>
    <row r="1144" spans="1:18" ht="33.75" x14ac:dyDescent="0.2">
      <c r="A1144" s="10" t="s">
        <v>103553</v>
      </c>
      <c r="B1144" s="10" t="s">
        <v>109165</v>
      </c>
      <c r="C1144" s="11">
        <v>1</v>
      </c>
      <c r="D1144" s="11">
        <v>1</v>
      </c>
      <c r="E1144" s="11">
        <v>5</v>
      </c>
      <c r="F1144" s="12">
        <v>1</v>
      </c>
      <c r="G1144" s="7" t="s">
        <v>79</v>
      </c>
      <c r="H1144" s="12">
        <v>0</v>
      </c>
      <c r="I1144" s="13">
        <v>80000000</v>
      </c>
      <c r="J1144" s="13">
        <v>80000000</v>
      </c>
      <c r="K1144" s="14">
        <v>0</v>
      </c>
      <c r="L1144" s="14">
        <v>0</v>
      </c>
      <c r="M1144" s="15"/>
      <c r="N1144" s="7" t="s">
        <v>104</v>
      </c>
      <c r="O1144" s="10" t="s">
        <v>109590</v>
      </c>
      <c r="P1144" s="7" t="s">
        <v>108072</v>
      </c>
      <c r="Q1144" s="7" t="s">
        <v>108073</v>
      </c>
      <c r="R1144"/>
    </row>
    <row r="1145" spans="1:18" ht="33.75" x14ac:dyDescent="0.2">
      <c r="A1145" s="10" t="s">
        <v>103557</v>
      </c>
      <c r="B1145" s="10" t="s">
        <v>109166</v>
      </c>
      <c r="C1145" s="11">
        <v>1</v>
      </c>
      <c r="D1145" s="11">
        <v>1</v>
      </c>
      <c r="E1145" s="11">
        <v>5</v>
      </c>
      <c r="F1145" s="12">
        <v>1</v>
      </c>
      <c r="G1145" s="7" t="s">
        <v>120</v>
      </c>
      <c r="H1145" s="12">
        <v>0</v>
      </c>
      <c r="I1145" s="13">
        <v>100000000</v>
      </c>
      <c r="J1145" s="13">
        <v>100000000</v>
      </c>
      <c r="K1145" s="14">
        <v>0</v>
      </c>
      <c r="L1145" s="14">
        <v>0</v>
      </c>
      <c r="M1145" s="15"/>
      <c r="N1145" s="7" t="s">
        <v>104</v>
      </c>
      <c r="O1145" s="10" t="s">
        <v>109591</v>
      </c>
      <c r="P1145" s="7">
        <v>3838633</v>
      </c>
      <c r="Q1145" s="7" t="s">
        <v>108074</v>
      </c>
      <c r="R1145"/>
    </row>
    <row r="1146" spans="1:18" ht="45" x14ac:dyDescent="0.2">
      <c r="A1146" s="10" t="s">
        <v>101240</v>
      </c>
      <c r="B1146" s="10" t="s">
        <v>109167</v>
      </c>
      <c r="C1146" s="11">
        <v>1</v>
      </c>
      <c r="D1146" s="11">
        <v>1</v>
      </c>
      <c r="E1146" s="11">
        <v>15</v>
      </c>
      <c r="F1146" s="12">
        <v>1</v>
      </c>
      <c r="G1146" s="7" t="s">
        <v>120</v>
      </c>
      <c r="H1146" s="12">
        <v>0</v>
      </c>
      <c r="I1146" s="13">
        <v>87250215</v>
      </c>
      <c r="J1146" s="13">
        <v>29083405</v>
      </c>
      <c r="K1146" s="14">
        <v>1</v>
      </c>
      <c r="L1146" s="14">
        <v>3</v>
      </c>
      <c r="M1146" s="15"/>
      <c r="N1146" s="7" t="s">
        <v>104</v>
      </c>
      <c r="O1146" s="10" t="s">
        <v>109592</v>
      </c>
      <c r="P1146" s="7" t="s">
        <v>108075</v>
      </c>
      <c r="Q1146" s="7" t="s">
        <v>108076</v>
      </c>
      <c r="R1146"/>
    </row>
    <row r="1147" spans="1:18" ht="45" x14ac:dyDescent="0.2">
      <c r="A1147" s="10" t="s">
        <v>101240</v>
      </c>
      <c r="B1147" s="10" t="s">
        <v>109168</v>
      </c>
      <c r="C1147" s="11">
        <v>3</v>
      </c>
      <c r="D1147" s="11">
        <v>3</v>
      </c>
      <c r="E1147" s="11">
        <v>10</v>
      </c>
      <c r="F1147" s="12">
        <v>1</v>
      </c>
      <c r="G1147" s="7" t="s">
        <v>120</v>
      </c>
      <c r="H1147" s="12">
        <v>0</v>
      </c>
      <c r="I1147" s="13">
        <v>60000000</v>
      </c>
      <c r="J1147" s="13">
        <v>42000000</v>
      </c>
      <c r="K1147" s="14">
        <v>1</v>
      </c>
      <c r="L1147" s="14">
        <v>1</v>
      </c>
      <c r="M1147" s="15"/>
      <c r="N1147" s="7" t="s">
        <v>104</v>
      </c>
      <c r="O1147" s="10" t="s">
        <v>109592</v>
      </c>
      <c r="P1147" s="7" t="s">
        <v>108075</v>
      </c>
      <c r="Q1147" s="7" t="s">
        <v>108076</v>
      </c>
      <c r="R1147"/>
    </row>
    <row r="1148" spans="1:18" ht="45" x14ac:dyDescent="0.2">
      <c r="A1148" s="10" t="s">
        <v>101240</v>
      </c>
      <c r="B1148" s="10" t="s">
        <v>109169</v>
      </c>
      <c r="C1148" s="11">
        <v>2</v>
      </c>
      <c r="D1148" s="11">
        <v>2</v>
      </c>
      <c r="E1148" s="11">
        <v>12</v>
      </c>
      <c r="F1148" s="12">
        <v>1</v>
      </c>
      <c r="G1148" s="7" t="s">
        <v>120</v>
      </c>
      <c r="H1148" s="12">
        <v>0</v>
      </c>
      <c r="I1148" s="13">
        <v>25920000</v>
      </c>
      <c r="J1148" s="13">
        <v>21600000</v>
      </c>
      <c r="K1148" s="14">
        <v>1</v>
      </c>
      <c r="L1148" s="14">
        <v>1</v>
      </c>
      <c r="M1148" s="15"/>
      <c r="N1148" s="7" t="s">
        <v>104</v>
      </c>
      <c r="O1148" s="10" t="s">
        <v>109592</v>
      </c>
      <c r="P1148" s="7" t="s">
        <v>108075</v>
      </c>
      <c r="Q1148" s="7" t="s">
        <v>108076</v>
      </c>
      <c r="R1148"/>
    </row>
    <row r="1149" spans="1:18" ht="45" x14ac:dyDescent="0.2">
      <c r="A1149" s="10" t="s">
        <v>101240</v>
      </c>
      <c r="B1149" s="10" t="s">
        <v>109170</v>
      </c>
      <c r="C1149" s="11">
        <v>2</v>
      </c>
      <c r="D1149" s="11">
        <v>2</v>
      </c>
      <c r="E1149" s="11">
        <v>12</v>
      </c>
      <c r="F1149" s="12">
        <v>1</v>
      </c>
      <c r="G1149" s="7" t="s">
        <v>120</v>
      </c>
      <c r="H1149" s="12">
        <v>0</v>
      </c>
      <c r="I1149" s="13">
        <v>25920000</v>
      </c>
      <c r="J1149" s="13">
        <v>21600000</v>
      </c>
      <c r="K1149" s="14">
        <v>1</v>
      </c>
      <c r="L1149" s="14">
        <v>1</v>
      </c>
      <c r="M1149" s="15"/>
      <c r="N1149" s="7" t="s">
        <v>104</v>
      </c>
      <c r="O1149" s="10" t="s">
        <v>109592</v>
      </c>
      <c r="P1149" s="7" t="s">
        <v>108075</v>
      </c>
      <c r="Q1149" s="7" t="s">
        <v>108076</v>
      </c>
      <c r="R1149"/>
    </row>
    <row r="1150" spans="1:18" ht="45" x14ac:dyDescent="0.2">
      <c r="A1150" s="10" t="s">
        <v>101240</v>
      </c>
      <c r="B1150" s="10" t="s">
        <v>109171</v>
      </c>
      <c r="C1150" s="11">
        <v>2</v>
      </c>
      <c r="D1150" s="11">
        <v>2</v>
      </c>
      <c r="E1150" s="11">
        <v>12</v>
      </c>
      <c r="F1150" s="12">
        <v>1</v>
      </c>
      <c r="G1150" s="7" t="s">
        <v>120</v>
      </c>
      <c r="H1150" s="12">
        <v>0</v>
      </c>
      <c r="I1150" s="13">
        <v>25920000</v>
      </c>
      <c r="J1150" s="13">
        <v>21600000</v>
      </c>
      <c r="K1150" s="14">
        <v>1</v>
      </c>
      <c r="L1150" s="14">
        <v>1</v>
      </c>
      <c r="M1150" s="15"/>
      <c r="N1150" s="7" t="s">
        <v>104</v>
      </c>
      <c r="O1150" s="10" t="s">
        <v>109592</v>
      </c>
      <c r="P1150" s="7" t="s">
        <v>108075</v>
      </c>
      <c r="Q1150" s="7" t="s">
        <v>108076</v>
      </c>
      <c r="R1150"/>
    </row>
    <row r="1151" spans="1:18" ht="45" x14ac:dyDescent="0.2">
      <c r="A1151" s="10" t="s">
        <v>101240</v>
      </c>
      <c r="B1151" s="10" t="s">
        <v>109172</v>
      </c>
      <c r="C1151" s="11">
        <v>2</v>
      </c>
      <c r="D1151" s="11">
        <v>2</v>
      </c>
      <c r="E1151" s="11">
        <v>12</v>
      </c>
      <c r="F1151" s="12">
        <v>1</v>
      </c>
      <c r="G1151" s="7" t="s">
        <v>120</v>
      </c>
      <c r="H1151" s="12">
        <v>0</v>
      </c>
      <c r="I1151" s="13">
        <v>25920000</v>
      </c>
      <c r="J1151" s="13">
        <v>21600000</v>
      </c>
      <c r="K1151" s="14">
        <v>1</v>
      </c>
      <c r="L1151" s="14">
        <v>1</v>
      </c>
      <c r="M1151" s="15"/>
      <c r="N1151" s="7" t="s">
        <v>104</v>
      </c>
      <c r="O1151" s="10" t="s">
        <v>109592</v>
      </c>
      <c r="P1151" s="7" t="s">
        <v>108075</v>
      </c>
      <c r="Q1151" s="7" t="s">
        <v>108076</v>
      </c>
      <c r="R1151"/>
    </row>
    <row r="1152" spans="1:18" ht="45" x14ac:dyDescent="0.2">
      <c r="A1152" s="10" t="s">
        <v>101240</v>
      </c>
      <c r="B1152" s="10" t="s">
        <v>109173</v>
      </c>
      <c r="C1152" s="11">
        <v>2</v>
      </c>
      <c r="D1152" s="11">
        <v>2</v>
      </c>
      <c r="E1152" s="11">
        <v>12</v>
      </c>
      <c r="F1152" s="12">
        <v>1</v>
      </c>
      <c r="G1152" s="7" t="s">
        <v>120</v>
      </c>
      <c r="H1152" s="12">
        <v>0</v>
      </c>
      <c r="I1152" s="13">
        <v>25920000</v>
      </c>
      <c r="J1152" s="13">
        <v>21600000</v>
      </c>
      <c r="K1152" s="14">
        <v>1</v>
      </c>
      <c r="L1152" s="14">
        <v>1</v>
      </c>
      <c r="M1152" s="15"/>
      <c r="N1152" s="7" t="s">
        <v>104</v>
      </c>
      <c r="O1152" s="10" t="s">
        <v>109592</v>
      </c>
      <c r="P1152" s="7" t="s">
        <v>108075</v>
      </c>
      <c r="Q1152" s="7" t="s">
        <v>108076</v>
      </c>
      <c r="R1152"/>
    </row>
    <row r="1153" spans="1:18" ht="33.75" x14ac:dyDescent="0.2">
      <c r="A1153" s="10" t="s">
        <v>95612</v>
      </c>
      <c r="B1153" s="10" t="s">
        <v>109174</v>
      </c>
      <c r="C1153" s="11">
        <v>4</v>
      </c>
      <c r="D1153" s="11">
        <v>4</v>
      </c>
      <c r="E1153" s="11">
        <v>4</v>
      </c>
      <c r="F1153" s="12">
        <v>1</v>
      </c>
      <c r="G1153" s="7" t="s">
        <v>44</v>
      </c>
      <c r="H1153" s="12">
        <v>4</v>
      </c>
      <c r="I1153" s="13">
        <v>100000000</v>
      </c>
      <c r="J1153" s="13">
        <v>100000000</v>
      </c>
      <c r="K1153" s="14">
        <v>0</v>
      </c>
      <c r="L1153" s="14">
        <v>0</v>
      </c>
      <c r="M1153" s="15"/>
      <c r="N1153" s="7" t="s">
        <v>104</v>
      </c>
      <c r="O1153" s="10" t="s">
        <v>109592</v>
      </c>
      <c r="P1153" s="7" t="s">
        <v>108075</v>
      </c>
      <c r="Q1153" s="7" t="s">
        <v>108076</v>
      </c>
      <c r="R1153"/>
    </row>
    <row r="1154" spans="1:18" ht="33.75" x14ac:dyDescent="0.2">
      <c r="A1154" s="10" t="s">
        <v>109461</v>
      </c>
      <c r="B1154" s="10" t="s">
        <v>109175</v>
      </c>
      <c r="C1154" s="11">
        <v>3</v>
      </c>
      <c r="D1154" s="11">
        <v>3</v>
      </c>
      <c r="E1154" s="11">
        <v>9</v>
      </c>
      <c r="F1154" s="12">
        <v>1</v>
      </c>
      <c r="G1154" s="7" t="s">
        <v>58</v>
      </c>
      <c r="H1154" s="12">
        <v>4</v>
      </c>
      <c r="I1154" s="13">
        <v>75000000</v>
      </c>
      <c r="J1154" s="13">
        <v>75000000</v>
      </c>
      <c r="K1154" s="14">
        <v>0</v>
      </c>
      <c r="L1154" s="14">
        <v>0</v>
      </c>
      <c r="M1154" s="15"/>
      <c r="N1154" s="7" t="s">
        <v>104</v>
      </c>
      <c r="O1154" s="10" t="s">
        <v>109592</v>
      </c>
      <c r="P1154" s="7" t="s">
        <v>108075</v>
      </c>
      <c r="Q1154" s="7" t="s">
        <v>108076</v>
      </c>
      <c r="R1154"/>
    </row>
    <row r="1155" spans="1:18" ht="33.75" x14ac:dyDescent="0.2">
      <c r="A1155" s="10" t="s">
        <v>103173</v>
      </c>
      <c r="B1155" s="10" t="s">
        <v>109176</v>
      </c>
      <c r="C1155" s="11">
        <v>3</v>
      </c>
      <c r="D1155" s="11">
        <v>3</v>
      </c>
      <c r="E1155" s="11">
        <v>9</v>
      </c>
      <c r="F1155" s="12">
        <v>1</v>
      </c>
      <c r="G1155" s="7" t="s">
        <v>44</v>
      </c>
      <c r="H1155" s="12">
        <v>4</v>
      </c>
      <c r="I1155" s="13">
        <v>100000000</v>
      </c>
      <c r="J1155" s="13">
        <v>100000000</v>
      </c>
      <c r="K1155" s="14">
        <v>0</v>
      </c>
      <c r="L1155" s="14">
        <v>0</v>
      </c>
      <c r="M1155" s="15"/>
      <c r="N1155" s="7" t="s">
        <v>104</v>
      </c>
      <c r="O1155" s="10" t="s">
        <v>109592</v>
      </c>
      <c r="P1155" s="7" t="s">
        <v>108075</v>
      </c>
      <c r="Q1155" s="7" t="s">
        <v>108076</v>
      </c>
      <c r="R1155"/>
    </row>
    <row r="1156" spans="1:18" ht="33.75" x14ac:dyDescent="0.2">
      <c r="A1156" s="10" t="s">
        <v>103593</v>
      </c>
      <c r="B1156" s="10" t="s">
        <v>109177</v>
      </c>
      <c r="C1156" s="11">
        <v>6</v>
      </c>
      <c r="D1156" s="11">
        <v>6</v>
      </c>
      <c r="E1156" s="11">
        <v>4</v>
      </c>
      <c r="F1156" s="12">
        <v>1</v>
      </c>
      <c r="G1156" s="7" t="s">
        <v>120</v>
      </c>
      <c r="H1156" s="12">
        <v>4</v>
      </c>
      <c r="I1156" s="13">
        <v>25000000</v>
      </c>
      <c r="J1156" s="13">
        <v>25000000</v>
      </c>
      <c r="K1156" s="14">
        <v>0</v>
      </c>
      <c r="L1156" s="14">
        <v>0</v>
      </c>
      <c r="M1156" s="15"/>
      <c r="N1156" s="7" t="s">
        <v>104</v>
      </c>
      <c r="O1156" s="10" t="s">
        <v>109593</v>
      </c>
      <c r="P1156" s="7" t="s">
        <v>108077</v>
      </c>
      <c r="Q1156" s="7" t="s">
        <v>108078</v>
      </c>
      <c r="R1156"/>
    </row>
    <row r="1157" spans="1:18" ht="33.75" x14ac:dyDescent="0.2">
      <c r="A1157" s="10" t="s">
        <v>103593</v>
      </c>
      <c r="B1157" s="10" t="s">
        <v>109178</v>
      </c>
      <c r="C1157" s="11">
        <v>6</v>
      </c>
      <c r="D1157" s="11">
        <v>6</v>
      </c>
      <c r="E1157" s="11">
        <v>4</v>
      </c>
      <c r="F1157" s="12">
        <v>1</v>
      </c>
      <c r="G1157" s="7" t="s">
        <v>120</v>
      </c>
      <c r="H1157" s="12">
        <v>4</v>
      </c>
      <c r="I1157" s="13">
        <v>25000000</v>
      </c>
      <c r="J1157" s="13">
        <v>25000000</v>
      </c>
      <c r="K1157" s="14">
        <v>0</v>
      </c>
      <c r="L1157" s="14">
        <v>0</v>
      </c>
      <c r="M1157" s="15"/>
      <c r="N1157" s="7" t="s">
        <v>104</v>
      </c>
      <c r="O1157" s="10" t="s">
        <v>109593</v>
      </c>
      <c r="P1157" s="7" t="s">
        <v>108077</v>
      </c>
      <c r="Q1157" s="7" t="s">
        <v>108078</v>
      </c>
      <c r="R1157"/>
    </row>
    <row r="1158" spans="1:18" ht="33.75" x14ac:dyDescent="0.2">
      <c r="A1158" s="10" t="s">
        <v>105722</v>
      </c>
      <c r="B1158" s="10" t="s">
        <v>109179</v>
      </c>
      <c r="C1158" s="11">
        <v>3</v>
      </c>
      <c r="D1158" s="11">
        <v>3</v>
      </c>
      <c r="E1158" s="11">
        <v>9</v>
      </c>
      <c r="F1158" s="12">
        <v>1</v>
      </c>
      <c r="G1158" s="7" t="s">
        <v>51</v>
      </c>
      <c r="H1158" s="12">
        <v>0</v>
      </c>
      <c r="I1158" s="13">
        <v>110000000</v>
      </c>
      <c r="J1158" s="13">
        <v>110000000</v>
      </c>
      <c r="K1158" s="14">
        <v>0</v>
      </c>
      <c r="L1158" s="14">
        <v>0</v>
      </c>
      <c r="M1158" s="15"/>
      <c r="N1158" s="7" t="s">
        <v>104</v>
      </c>
      <c r="O1158" s="10" t="s">
        <v>109594</v>
      </c>
      <c r="P1158" s="7" t="s">
        <v>108079</v>
      </c>
      <c r="Q1158" s="7" t="s">
        <v>108080</v>
      </c>
      <c r="R1158"/>
    </row>
    <row r="1159" spans="1:18" ht="33.75" x14ac:dyDescent="0.2">
      <c r="A1159" s="10" t="s">
        <v>105722</v>
      </c>
      <c r="B1159" s="10" t="s">
        <v>109180</v>
      </c>
      <c r="C1159" s="11">
        <v>3</v>
      </c>
      <c r="D1159" s="11">
        <v>3</v>
      </c>
      <c r="E1159" s="11">
        <v>9</v>
      </c>
      <c r="F1159" s="12">
        <v>1</v>
      </c>
      <c r="G1159" s="7" t="s">
        <v>51</v>
      </c>
      <c r="H1159" s="12">
        <v>4</v>
      </c>
      <c r="I1159" s="13">
        <v>5567409511</v>
      </c>
      <c r="J1159" s="13">
        <v>1996658262</v>
      </c>
      <c r="K1159" s="14">
        <v>1</v>
      </c>
      <c r="L1159" s="14">
        <v>2</v>
      </c>
      <c r="M1159" s="15"/>
      <c r="N1159" s="7" t="s">
        <v>104</v>
      </c>
      <c r="O1159" s="10" t="s">
        <v>109594</v>
      </c>
      <c r="P1159" s="7" t="s">
        <v>108079</v>
      </c>
      <c r="Q1159" s="7" t="s">
        <v>108080</v>
      </c>
      <c r="R1159"/>
    </row>
    <row r="1160" spans="1:18" ht="33.75" x14ac:dyDescent="0.2">
      <c r="A1160" s="10" t="s">
        <v>106686</v>
      </c>
      <c r="B1160" s="10" t="s">
        <v>109180</v>
      </c>
      <c r="C1160" s="11">
        <v>11</v>
      </c>
      <c r="D1160" s="11">
        <v>11</v>
      </c>
      <c r="E1160" s="11">
        <v>10</v>
      </c>
      <c r="F1160" s="12">
        <v>1</v>
      </c>
      <c r="G1160" s="7" t="s">
        <v>120</v>
      </c>
      <c r="H1160" s="12">
        <v>0</v>
      </c>
      <c r="I1160" s="13">
        <v>5567409511</v>
      </c>
      <c r="J1160" s="13">
        <v>3354052798</v>
      </c>
      <c r="K1160" s="14">
        <v>1</v>
      </c>
      <c r="L1160" s="14">
        <v>3</v>
      </c>
      <c r="M1160" s="15"/>
      <c r="N1160" s="7" t="s">
        <v>104</v>
      </c>
      <c r="O1160" s="10" t="s">
        <v>109594</v>
      </c>
      <c r="P1160" s="7" t="s">
        <v>108079</v>
      </c>
      <c r="Q1160" s="7" t="s">
        <v>108080</v>
      </c>
      <c r="R1160"/>
    </row>
    <row r="1161" spans="1:18" ht="33.75" x14ac:dyDescent="0.2">
      <c r="A1161" s="10" t="s">
        <v>106686</v>
      </c>
      <c r="B1161" s="10" t="s">
        <v>109180</v>
      </c>
      <c r="C1161" s="11">
        <v>10</v>
      </c>
      <c r="D1161" s="11">
        <v>10</v>
      </c>
      <c r="E1161" s="11">
        <v>12</v>
      </c>
      <c r="F1161" s="12">
        <v>1</v>
      </c>
      <c r="G1161" s="7" t="s">
        <v>120</v>
      </c>
      <c r="H1161" s="12">
        <v>0</v>
      </c>
      <c r="I1161" s="13">
        <v>6499343679</v>
      </c>
      <c r="J1161" s="13">
        <v>10000202</v>
      </c>
      <c r="K1161" s="14">
        <v>1</v>
      </c>
      <c r="L1161" s="14">
        <v>2</v>
      </c>
      <c r="M1161" s="15"/>
      <c r="N1161" s="7" t="s">
        <v>104</v>
      </c>
      <c r="O1161" s="10" t="s">
        <v>109594</v>
      </c>
      <c r="P1161" s="7" t="s">
        <v>108079</v>
      </c>
      <c r="Q1161" s="7" t="s">
        <v>108080</v>
      </c>
      <c r="R1161"/>
    </row>
    <row r="1162" spans="1:18" ht="33.75" x14ac:dyDescent="0.2">
      <c r="A1162" s="10" t="s">
        <v>105616</v>
      </c>
      <c r="B1162" s="10" t="s">
        <v>109181</v>
      </c>
      <c r="C1162" s="11">
        <v>6</v>
      </c>
      <c r="D1162" s="11">
        <v>6</v>
      </c>
      <c r="E1162" s="11">
        <v>6</v>
      </c>
      <c r="F1162" s="12">
        <v>1</v>
      </c>
      <c r="G1162" s="7" t="s">
        <v>31</v>
      </c>
      <c r="H1162" s="12">
        <v>0</v>
      </c>
      <c r="I1162" s="13">
        <v>529560177</v>
      </c>
      <c r="J1162" s="13">
        <v>0</v>
      </c>
      <c r="K1162" s="14">
        <v>0</v>
      </c>
      <c r="L1162" s="14">
        <v>0</v>
      </c>
      <c r="M1162" s="15"/>
      <c r="N1162" s="7" t="s">
        <v>104</v>
      </c>
      <c r="O1162" s="10" t="s">
        <v>109594</v>
      </c>
      <c r="P1162" s="7" t="s">
        <v>108079</v>
      </c>
      <c r="Q1162" s="7" t="s">
        <v>108080</v>
      </c>
      <c r="R1162"/>
    </row>
    <row r="1163" spans="1:18" ht="45" x14ac:dyDescent="0.2">
      <c r="A1163" s="10" t="s">
        <v>103143</v>
      </c>
      <c r="B1163" s="10" t="s">
        <v>109182</v>
      </c>
      <c r="C1163" s="11">
        <v>6</v>
      </c>
      <c r="D1163" s="11">
        <v>6</v>
      </c>
      <c r="E1163" s="11">
        <v>6</v>
      </c>
      <c r="F1163" s="12">
        <v>1</v>
      </c>
      <c r="G1163" s="7" t="s">
        <v>120</v>
      </c>
      <c r="H1163" s="12">
        <v>4</v>
      </c>
      <c r="I1163" s="13">
        <v>30400000</v>
      </c>
      <c r="J1163" s="13">
        <v>30400000</v>
      </c>
      <c r="K1163" s="14">
        <v>0</v>
      </c>
      <c r="L1163" s="14">
        <v>0</v>
      </c>
      <c r="M1163" s="15"/>
      <c r="N1163" s="7" t="s">
        <v>104</v>
      </c>
      <c r="O1163" s="10" t="s">
        <v>109595</v>
      </c>
      <c r="P1163" s="7" t="s">
        <v>108081</v>
      </c>
      <c r="Q1163" s="7" t="s">
        <v>108082</v>
      </c>
      <c r="R1163"/>
    </row>
    <row r="1164" spans="1:18" ht="33.75" x14ac:dyDescent="0.2">
      <c r="A1164" s="10" t="s">
        <v>102957</v>
      </c>
      <c r="B1164" s="10" t="s">
        <v>109183</v>
      </c>
      <c r="C1164" s="11">
        <v>2</v>
      </c>
      <c r="D1164" s="11">
        <v>2</v>
      </c>
      <c r="E1164" s="11">
        <v>10</v>
      </c>
      <c r="F1164" s="12">
        <v>1</v>
      </c>
      <c r="G1164" s="7" t="s">
        <v>58</v>
      </c>
      <c r="H1164" s="12">
        <v>4</v>
      </c>
      <c r="I1164" s="13">
        <v>30540363</v>
      </c>
      <c r="J1164" s="13">
        <v>30540363</v>
      </c>
      <c r="K1164" s="14">
        <v>0</v>
      </c>
      <c r="L1164" s="14">
        <v>0</v>
      </c>
      <c r="M1164" s="15"/>
      <c r="N1164" s="7" t="s">
        <v>104</v>
      </c>
      <c r="O1164" s="10" t="s">
        <v>109595</v>
      </c>
      <c r="P1164" s="7" t="s">
        <v>108081</v>
      </c>
      <c r="Q1164" s="7" t="s">
        <v>108082</v>
      </c>
      <c r="R1164"/>
    </row>
    <row r="1165" spans="1:18" ht="33.75" x14ac:dyDescent="0.2">
      <c r="A1165" s="10" t="s">
        <v>105418</v>
      </c>
      <c r="B1165" s="10" t="s">
        <v>109184</v>
      </c>
      <c r="C1165" s="11">
        <v>3</v>
      </c>
      <c r="D1165" s="11">
        <v>3</v>
      </c>
      <c r="E1165" s="11">
        <v>7</v>
      </c>
      <c r="F1165" s="12">
        <v>1</v>
      </c>
      <c r="G1165" s="7" t="s">
        <v>44</v>
      </c>
      <c r="H1165" s="12">
        <v>4</v>
      </c>
      <c r="I1165" s="13">
        <v>200000000</v>
      </c>
      <c r="J1165" s="13">
        <v>200000000</v>
      </c>
      <c r="K1165" s="14">
        <v>0</v>
      </c>
      <c r="L1165" s="14">
        <v>0</v>
      </c>
      <c r="M1165" s="15"/>
      <c r="N1165" s="7" t="s">
        <v>104</v>
      </c>
      <c r="O1165" s="10" t="s">
        <v>109596</v>
      </c>
      <c r="P1165" s="7" t="s">
        <v>108083</v>
      </c>
      <c r="Q1165" s="7" t="s">
        <v>108084</v>
      </c>
      <c r="R1165"/>
    </row>
    <row r="1166" spans="1:18" ht="33.75" x14ac:dyDescent="0.2">
      <c r="A1166" s="10" t="s">
        <v>105418</v>
      </c>
      <c r="B1166" s="10" t="s">
        <v>109185</v>
      </c>
      <c r="C1166" s="11">
        <v>3</v>
      </c>
      <c r="D1166" s="11">
        <v>3</v>
      </c>
      <c r="E1166" s="11">
        <v>7</v>
      </c>
      <c r="F1166" s="12">
        <v>1</v>
      </c>
      <c r="G1166" s="7" t="s">
        <v>44</v>
      </c>
      <c r="H1166" s="12">
        <v>0</v>
      </c>
      <c r="I1166" s="13">
        <v>800000000</v>
      </c>
      <c r="J1166" s="13">
        <v>500000000</v>
      </c>
      <c r="K1166" s="14">
        <v>0</v>
      </c>
      <c r="L1166" s="14">
        <v>0</v>
      </c>
      <c r="M1166" s="15"/>
      <c r="N1166" s="7" t="s">
        <v>104</v>
      </c>
      <c r="O1166" s="10" t="s">
        <v>109596</v>
      </c>
      <c r="P1166" s="7" t="s">
        <v>108083</v>
      </c>
      <c r="Q1166" s="7" t="s">
        <v>108084</v>
      </c>
      <c r="R1166"/>
    </row>
    <row r="1167" spans="1:18" ht="45" x14ac:dyDescent="0.2">
      <c r="A1167" s="10" t="s">
        <v>105418</v>
      </c>
      <c r="B1167" s="10" t="s">
        <v>109186</v>
      </c>
      <c r="C1167" s="11">
        <v>6</v>
      </c>
      <c r="D1167" s="11">
        <v>6</v>
      </c>
      <c r="E1167" s="11">
        <v>6</v>
      </c>
      <c r="F1167" s="12">
        <v>1</v>
      </c>
      <c r="G1167" s="7" t="s">
        <v>120</v>
      </c>
      <c r="H1167" s="12">
        <v>4</v>
      </c>
      <c r="I1167" s="13">
        <v>36394000</v>
      </c>
      <c r="J1167" s="13">
        <v>36394000</v>
      </c>
      <c r="K1167" s="14">
        <v>0</v>
      </c>
      <c r="L1167" s="14">
        <v>0</v>
      </c>
      <c r="M1167" s="15"/>
      <c r="N1167" s="7" t="s">
        <v>104</v>
      </c>
      <c r="O1167" s="10" t="s">
        <v>109596</v>
      </c>
      <c r="P1167" s="7" t="s">
        <v>108083</v>
      </c>
      <c r="Q1167" s="7" t="s">
        <v>108084</v>
      </c>
      <c r="R1167"/>
    </row>
    <row r="1168" spans="1:18" ht="33.75" x14ac:dyDescent="0.2">
      <c r="A1168" s="10" t="s">
        <v>109462</v>
      </c>
      <c r="B1168" s="10" t="s">
        <v>109187</v>
      </c>
      <c r="C1168" s="11">
        <v>1</v>
      </c>
      <c r="D1168" s="11">
        <v>1</v>
      </c>
      <c r="E1168" s="11">
        <v>7</v>
      </c>
      <c r="F1168" s="12">
        <v>1</v>
      </c>
      <c r="G1168" s="7" t="s">
        <v>120</v>
      </c>
      <c r="H1168" s="12">
        <v>0</v>
      </c>
      <c r="I1168" s="13">
        <v>3500000000</v>
      </c>
      <c r="J1168" s="13">
        <v>3500000000</v>
      </c>
      <c r="K1168" s="14">
        <v>1</v>
      </c>
      <c r="L1168" s="14">
        <v>3</v>
      </c>
      <c r="M1168" s="15"/>
      <c r="N1168" s="7" t="s">
        <v>104</v>
      </c>
      <c r="O1168" s="10" t="s">
        <v>109597</v>
      </c>
      <c r="P1168" s="7" t="s">
        <v>108085</v>
      </c>
      <c r="Q1168" s="7" t="s">
        <v>108086</v>
      </c>
      <c r="R1168"/>
    </row>
    <row r="1169" spans="1:18" ht="33.75" x14ac:dyDescent="0.2">
      <c r="A1169" s="10" t="s">
        <v>109462</v>
      </c>
      <c r="B1169" s="10" t="s">
        <v>109187</v>
      </c>
      <c r="C1169" s="11">
        <v>4</v>
      </c>
      <c r="D1169" s="11">
        <v>4</v>
      </c>
      <c r="E1169" s="11">
        <v>12</v>
      </c>
      <c r="F1169" s="12">
        <v>1</v>
      </c>
      <c r="G1169" s="7" t="s">
        <v>120</v>
      </c>
      <c r="H1169" s="12">
        <v>0</v>
      </c>
      <c r="I1169" s="13">
        <v>5337942000</v>
      </c>
      <c r="J1169" s="13">
        <v>337942000</v>
      </c>
      <c r="K1169" s="14">
        <v>1</v>
      </c>
      <c r="L1169" s="14">
        <v>2</v>
      </c>
      <c r="M1169" s="15"/>
      <c r="N1169" s="7" t="s">
        <v>104</v>
      </c>
      <c r="O1169" s="10" t="s">
        <v>109597</v>
      </c>
      <c r="P1169" s="7" t="s">
        <v>108085</v>
      </c>
      <c r="Q1169" s="7" t="s">
        <v>108086</v>
      </c>
      <c r="R1169"/>
    </row>
    <row r="1170" spans="1:18" ht="45" x14ac:dyDescent="0.2">
      <c r="A1170" s="10" t="s">
        <v>103295</v>
      </c>
      <c r="B1170" s="10" t="s">
        <v>109188</v>
      </c>
      <c r="C1170" s="11">
        <v>3</v>
      </c>
      <c r="D1170" s="11">
        <v>3</v>
      </c>
      <c r="E1170" s="11">
        <v>9</v>
      </c>
      <c r="F1170" s="12">
        <v>1</v>
      </c>
      <c r="G1170" s="7" t="s">
        <v>58</v>
      </c>
      <c r="H1170" s="12">
        <v>0</v>
      </c>
      <c r="I1170" s="13">
        <v>60000000</v>
      </c>
      <c r="J1170" s="13">
        <v>60000000</v>
      </c>
      <c r="K1170" s="14">
        <v>0</v>
      </c>
      <c r="L1170" s="14">
        <v>0</v>
      </c>
      <c r="M1170" s="15"/>
      <c r="N1170" s="7" t="s">
        <v>104</v>
      </c>
      <c r="O1170" s="10" t="s">
        <v>109597</v>
      </c>
      <c r="P1170" s="7" t="s">
        <v>108085</v>
      </c>
      <c r="Q1170" s="7" t="s">
        <v>108086</v>
      </c>
      <c r="R1170"/>
    </row>
    <row r="1171" spans="1:18" ht="33.75" x14ac:dyDescent="0.2">
      <c r="A1171" s="10" t="s">
        <v>105614</v>
      </c>
      <c r="B1171" s="10" t="s">
        <v>109189</v>
      </c>
      <c r="C1171" s="11">
        <v>2</v>
      </c>
      <c r="D1171" s="11">
        <v>2</v>
      </c>
      <c r="E1171" s="11">
        <v>10</v>
      </c>
      <c r="F1171" s="12">
        <v>1</v>
      </c>
      <c r="G1171" s="7" t="s">
        <v>58</v>
      </c>
      <c r="H1171" s="12">
        <v>4</v>
      </c>
      <c r="I1171" s="13">
        <v>76000000</v>
      </c>
      <c r="J1171" s="13">
        <v>76000000</v>
      </c>
      <c r="K1171" s="14">
        <v>0</v>
      </c>
      <c r="L1171" s="14">
        <v>0</v>
      </c>
      <c r="M1171" s="15"/>
      <c r="N1171" s="7" t="s">
        <v>104</v>
      </c>
      <c r="O1171" s="10" t="s">
        <v>109597</v>
      </c>
      <c r="P1171" s="7" t="s">
        <v>108085</v>
      </c>
      <c r="Q1171" s="7" t="s">
        <v>108086</v>
      </c>
      <c r="R1171"/>
    </row>
    <row r="1172" spans="1:18" ht="33.75" x14ac:dyDescent="0.2">
      <c r="A1172" s="10" t="s">
        <v>96367</v>
      </c>
      <c r="B1172" s="10" t="s">
        <v>109190</v>
      </c>
      <c r="C1172" s="11">
        <v>3</v>
      </c>
      <c r="D1172" s="11">
        <v>3</v>
      </c>
      <c r="E1172" s="11">
        <v>9</v>
      </c>
      <c r="F1172" s="12">
        <v>1</v>
      </c>
      <c r="G1172" s="7" t="s">
        <v>58</v>
      </c>
      <c r="H1172" s="12">
        <v>0</v>
      </c>
      <c r="I1172" s="13">
        <v>18394000</v>
      </c>
      <c r="J1172" s="13">
        <v>18394000</v>
      </c>
      <c r="K1172" s="14">
        <v>0</v>
      </c>
      <c r="L1172" s="14">
        <v>0</v>
      </c>
      <c r="M1172" s="15"/>
      <c r="N1172" s="7" t="s">
        <v>104</v>
      </c>
      <c r="O1172" s="10" t="s">
        <v>109598</v>
      </c>
      <c r="P1172" s="7" t="s">
        <v>108087</v>
      </c>
      <c r="Q1172" s="7" t="s">
        <v>108088</v>
      </c>
      <c r="R1172"/>
    </row>
    <row r="1173" spans="1:18" ht="33.75" x14ac:dyDescent="0.2">
      <c r="A1173" s="10" t="s">
        <v>103107</v>
      </c>
      <c r="B1173" s="10" t="s">
        <v>109191</v>
      </c>
      <c r="C1173" s="11">
        <v>6</v>
      </c>
      <c r="D1173" s="11">
        <v>6</v>
      </c>
      <c r="E1173" s="11">
        <v>6</v>
      </c>
      <c r="F1173" s="12">
        <v>1</v>
      </c>
      <c r="G1173" s="7" t="s">
        <v>120</v>
      </c>
      <c r="H1173" s="12">
        <v>0</v>
      </c>
      <c r="I1173" s="13">
        <v>58096000</v>
      </c>
      <c r="J1173" s="13">
        <v>58096000</v>
      </c>
      <c r="K1173" s="14">
        <v>0</v>
      </c>
      <c r="L1173" s="14">
        <v>0</v>
      </c>
      <c r="M1173" s="15"/>
      <c r="N1173" s="7" t="s">
        <v>104</v>
      </c>
      <c r="O1173" s="10" t="s">
        <v>109598</v>
      </c>
      <c r="P1173" s="7" t="s">
        <v>108087</v>
      </c>
      <c r="Q1173" s="7" t="s">
        <v>108088</v>
      </c>
      <c r="R1173"/>
    </row>
    <row r="1174" spans="1:18" ht="67.5" x14ac:dyDescent="0.2">
      <c r="A1174" s="10" t="s">
        <v>104912</v>
      </c>
      <c r="B1174" s="10" t="s">
        <v>109192</v>
      </c>
      <c r="C1174" s="11">
        <v>1</v>
      </c>
      <c r="D1174" s="11">
        <v>1</v>
      </c>
      <c r="E1174" s="11">
        <v>11</v>
      </c>
      <c r="F1174" s="12">
        <v>1</v>
      </c>
      <c r="G1174" s="7" t="s">
        <v>120</v>
      </c>
      <c r="H1174" s="12">
        <v>4</v>
      </c>
      <c r="I1174" s="13">
        <v>1076266647</v>
      </c>
      <c r="J1174" s="13">
        <v>876271135</v>
      </c>
      <c r="K1174" s="14">
        <v>1</v>
      </c>
      <c r="L1174" s="14">
        <v>3</v>
      </c>
      <c r="M1174" s="15"/>
      <c r="N1174" s="7" t="s">
        <v>104</v>
      </c>
      <c r="O1174" s="10" t="s">
        <v>109599</v>
      </c>
      <c r="P1174" s="7" t="s">
        <v>108089</v>
      </c>
      <c r="Q1174" s="7" t="s">
        <v>108090</v>
      </c>
      <c r="R1174"/>
    </row>
    <row r="1175" spans="1:18" ht="67.5" x14ac:dyDescent="0.2">
      <c r="A1175" s="10" t="s">
        <v>104912</v>
      </c>
      <c r="B1175" s="10" t="s">
        <v>109192</v>
      </c>
      <c r="C1175" s="11">
        <v>7</v>
      </c>
      <c r="D1175" s="11">
        <v>7</v>
      </c>
      <c r="E1175" s="11">
        <v>11</v>
      </c>
      <c r="F1175" s="12">
        <v>1</v>
      </c>
      <c r="G1175" s="7" t="s">
        <v>120</v>
      </c>
      <c r="H1175" s="12">
        <v>4</v>
      </c>
      <c r="I1175" s="13">
        <v>1100000000</v>
      </c>
      <c r="J1175" s="13">
        <v>60000000</v>
      </c>
      <c r="K1175" s="14">
        <v>1</v>
      </c>
      <c r="L1175" s="14">
        <v>2</v>
      </c>
      <c r="M1175" s="15"/>
      <c r="N1175" s="7" t="s">
        <v>104</v>
      </c>
      <c r="O1175" s="10" t="s">
        <v>109599</v>
      </c>
      <c r="P1175" s="7" t="s">
        <v>108089</v>
      </c>
      <c r="Q1175" s="7" t="s">
        <v>108090</v>
      </c>
      <c r="R1175"/>
    </row>
    <row r="1176" spans="1:18" ht="56.25" x14ac:dyDescent="0.2">
      <c r="A1176" s="10" t="s">
        <v>105854</v>
      </c>
      <c r="B1176" s="10" t="s">
        <v>109193</v>
      </c>
      <c r="C1176" s="11">
        <v>3</v>
      </c>
      <c r="D1176" s="11">
        <v>3</v>
      </c>
      <c r="E1176" s="11">
        <v>9</v>
      </c>
      <c r="F1176" s="12">
        <v>1</v>
      </c>
      <c r="G1176" s="7" t="s">
        <v>44</v>
      </c>
      <c r="H1176" s="12">
        <v>4</v>
      </c>
      <c r="I1176" s="13">
        <v>130000000</v>
      </c>
      <c r="J1176" s="13">
        <v>130000000</v>
      </c>
      <c r="K1176" s="14">
        <v>0</v>
      </c>
      <c r="L1176" s="14">
        <v>0</v>
      </c>
      <c r="M1176" s="15"/>
      <c r="N1176" s="7" t="s">
        <v>104</v>
      </c>
      <c r="O1176" s="10" t="s">
        <v>109599</v>
      </c>
      <c r="P1176" s="7" t="s">
        <v>108091</v>
      </c>
      <c r="Q1176" s="7" t="s">
        <v>108090</v>
      </c>
      <c r="R1176"/>
    </row>
    <row r="1177" spans="1:18" ht="33.75" x14ac:dyDescent="0.2">
      <c r="A1177" s="10" t="s">
        <v>44131</v>
      </c>
      <c r="B1177" s="10" t="s">
        <v>109194</v>
      </c>
      <c r="C1177" s="11">
        <v>5</v>
      </c>
      <c r="D1177" s="11">
        <v>5</v>
      </c>
      <c r="E1177" s="11">
        <v>4</v>
      </c>
      <c r="F1177" s="12">
        <v>1</v>
      </c>
      <c r="G1177" s="7" t="s">
        <v>51</v>
      </c>
      <c r="H1177" s="12">
        <v>4</v>
      </c>
      <c r="I1177" s="13">
        <v>415000000</v>
      </c>
      <c r="J1177" s="13">
        <v>0</v>
      </c>
      <c r="K1177" s="14">
        <v>0</v>
      </c>
      <c r="L1177" s="14">
        <v>0</v>
      </c>
      <c r="M1177" s="15"/>
      <c r="N1177" s="7" t="s">
        <v>104</v>
      </c>
      <c r="O1177" s="10" t="s">
        <v>109599</v>
      </c>
      <c r="P1177" s="7" t="s">
        <v>108092</v>
      </c>
      <c r="Q1177" s="7" t="s">
        <v>108090</v>
      </c>
      <c r="R1177"/>
    </row>
    <row r="1178" spans="1:18" ht="33.75" x14ac:dyDescent="0.2">
      <c r="A1178" s="10" t="s">
        <v>44131</v>
      </c>
      <c r="B1178" s="10" t="s">
        <v>109195</v>
      </c>
      <c r="C1178" s="11">
        <v>6</v>
      </c>
      <c r="D1178" s="11">
        <v>6</v>
      </c>
      <c r="E1178" s="11">
        <v>6</v>
      </c>
      <c r="F1178" s="12">
        <v>1</v>
      </c>
      <c r="G1178" s="7" t="s">
        <v>120</v>
      </c>
      <c r="H1178" s="12">
        <v>4</v>
      </c>
      <c r="I1178" s="13">
        <v>135000000</v>
      </c>
      <c r="J1178" s="13">
        <v>0</v>
      </c>
      <c r="K1178" s="14">
        <v>0</v>
      </c>
      <c r="L1178" s="14">
        <v>0</v>
      </c>
      <c r="M1178" s="15"/>
      <c r="N1178" s="7" t="s">
        <v>104</v>
      </c>
      <c r="O1178" s="10" t="s">
        <v>109599</v>
      </c>
      <c r="P1178" s="7" t="s">
        <v>108093</v>
      </c>
      <c r="Q1178" s="7" t="s">
        <v>108090</v>
      </c>
      <c r="R1178"/>
    </row>
    <row r="1179" spans="1:18" ht="33.75" x14ac:dyDescent="0.2">
      <c r="A1179" s="10" t="s">
        <v>43911</v>
      </c>
      <c r="B1179" s="10" t="s">
        <v>109196</v>
      </c>
      <c r="C1179" s="11">
        <v>8</v>
      </c>
      <c r="D1179" s="11">
        <v>8</v>
      </c>
      <c r="E1179" s="11">
        <v>3</v>
      </c>
      <c r="F1179" s="12">
        <v>1</v>
      </c>
      <c r="G1179" s="7" t="s">
        <v>51</v>
      </c>
      <c r="H1179" s="12">
        <v>4</v>
      </c>
      <c r="I1179" s="13">
        <v>100000000</v>
      </c>
      <c r="J1179" s="13">
        <v>100000000</v>
      </c>
      <c r="K1179" s="14">
        <v>0</v>
      </c>
      <c r="L1179" s="14">
        <v>0</v>
      </c>
      <c r="M1179" s="15"/>
      <c r="N1179" s="7" t="s">
        <v>104</v>
      </c>
      <c r="O1179" s="10" t="s">
        <v>109600</v>
      </c>
      <c r="P1179" s="7" t="s">
        <v>108094</v>
      </c>
      <c r="Q1179" s="7" t="s">
        <v>108095</v>
      </c>
      <c r="R1179"/>
    </row>
    <row r="1180" spans="1:18" ht="33.75" x14ac:dyDescent="0.2">
      <c r="A1180" s="10" t="s">
        <v>105722</v>
      </c>
      <c r="B1180" s="10" t="s">
        <v>109197</v>
      </c>
      <c r="C1180" s="11">
        <v>9</v>
      </c>
      <c r="D1180" s="11">
        <v>9</v>
      </c>
      <c r="E1180" s="11">
        <v>2</v>
      </c>
      <c r="F1180" s="12">
        <v>1</v>
      </c>
      <c r="G1180" s="7" t="s">
        <v>58</v>
      </c>
      <c r="H1180" s="12">
        <v>4</v>
      </c>
      <c r="I1180" s="13">
        <v>10000000</v>
      </c>
      <c r="J1180" s="13">
        <v>10000000</v>
      </c>
      <c r="K1180" s="14">
        <v>0</v>
      </c>
      <c r="L1180" s="14">
        <v>0</v>
      </c>
      <c r="M1180" s="15"/>
      <c r="N1180" s="7" t="s">
        <v>104</v>
      </c>
      <c r="O1180" s="10" t="s">
        <v>109600</v>
      </c>
      <c r="P1180" s="7" t="s">
        <v>108094</v>
      </c>
      <c r="Q1180" s="7" t="s">
        <v>108095</v>
      </c>
      <c r="R1180"/>
    </row>
    <row r="1181" spans="1:18" ht="33.75" x14ac:dyDescent="0.2">
      <c r="A1181" s="10" t="s">
        <v>104556</v>
      </c>
      <c r="B1181" s="10" t="s">
        <v>109198</v>
      </c>
      <c r="C1181" s="11">
        <v>6</v>
      </c>
      <c r="D1181" s="11">
        <v>6</v>
      </c>
      <c r="E1181" s="11">
        <v>6</v>
      </c>
      <c r="F1181" s="12">
        <v>1</v>
      </c>
      <c r="G1181" s="7" t="s">
        <v>120</v>
      </c>
      <c r="H1181" s="12">
        <v>0</v>
      </c>
      <c r="I1181" s="13">
        <v>100000000</v>
      </c>
      <c r="J1181" s="13">
        <v>36394000</v>
      </c>
      <c r="K1181" s="14">
        <v>0</v>
      </c>
      <c r="L1181" s="14">
        <v>0</v>
      </c>
      <c r="M1181" s="15"/>
      <c r="N1181" s="7" t="s">
        <v>104</v>
      </c>
      <c r="O1181" s="10" t="s">
        <v>109593</v>
      </c>
      <c r="P1181" s="7" t="s">
        <v>108096</v>
      </c>
      <c r="Q1181" s="7" t="s">
        <v>108078</v>
      </c>
      <c r="R1181"/>
    </row>
    <row r="1182" spans="1:18" ht="33.75" x14ac:dyDescent="0.2">
      <c r="A1182" s="10" t="s">
        <v>104556</v>
      </c>
      <c r="B1182" s="10" t="s">
        <v>109198</v>
      </c>
      <c r="C1182" s="11">
        <v>6</v>
      </c>
      <c r="D1182" s="11">
        <v>6</v>
      </c>
      <c r="E1182" s="11">
        <v>6</v>
      </c>
      <c r="F1182" s="12">
        <v>1</v>
      </c>
      <c r="G1182" s="7" t="s">
        <v>120</v>
      </c>
      <c r="H1182" s="12">
        <v>4</v>
      </c>
      <c r="I1182" s="13">
        <v>31059637</v>
      </c>
      <c r="J1182" s="13">
        <v>31059637</v>
      </c>
      <c r="K1182" s="14">
        <v>0</v>
      </c>
      <c r="L1182" s="14">
        <v>0</v>
      </c>
      <c r="M1182" s="15"/>
      <c r="N1182" s="7" t="s">
        <v>104</v>
      </c>
      <c r="O1182" s="10" t="s">
        <v>109595</v>
      </c>
      <c r="P1182" s="7" t="s">
        <v>108081</v>
      </c>
      <c r="Q1182" s="7" t="s">
        <v>108082</v>
      </c>
      <c r="R1182"/>
    </row>
    <row r="1183" spans="1:18" ht="33.75" x14ac:dyDescent="0.2">
      <c r="A1183" s="10" t="s">
        <v>104556</v>
      </c>
      <c r="B1183" s="10" t="s">
        <v>109198</v>
      </c>
      <c r="C1183" s="11">
        <v>6</v>
      </c>
      <c r="D1183" s="11">
        <v>6</v>
      </c>
      <c r="E1183" s="11">
        <v>6</v>
      </c>
      <c r="F1183" s="12">
        <v>1</v>
      </c>
      <c r="G1183" s="7" t="s">
        <v>120</v>
      </c>
      <c r="H1183" s="12">
        <v>0</v>
      </c>
      <c r="I1183" s="13">
        <v>100000000</v>
      </c>
      <c r="J1183" s="13">
        <v>100000000</v>
      </c>
      <c r="K1183" s="14">
        <v>0</v>
      </c>
      <c r="L1183" s="14">
        <v>0</v>
      </c>
      <c r="M1183" s="15"/>
      <c r="N1183" s="7" t="s">
        <v>104</v>
      </c>
      <c r="O1183" s="10" t="s">
        <v>109597</v>
      </c>
      <c r="P1183" s="7" t="s">
        <v>108085</v>
      </c>
      <c r="Q1183" s="7" t="s">
        <v>108086</v>
      </c>
      <c r="R1183"/>
    </row>
    <row r="1184" spans="1:18" ht="33.75" x14ac:dyDescent="0.2">
      <c r="A1184" s="10" t="s">
        <v>104556</v>
      </c>
      <c r="B1184" s="10" t="s">
        <v>109198</v>
      </c>
      <c r="C1184" s="11">
        <v>6</v>
      </c>
      <c r="D1184" s="11">
        <v>6</v>
      </c>
      <c r="E1184" s="11">
        <v>6</v>
      </c>
      <c r="F1184" s="12">
        <v>1</v>
      </c>
      <c r="G1184" s="7" t="s">
        <v>120</v>
      </c>
      <c r="H1184" s="12">
        <v>4</v>
      </c>
      <c r="I1184" s="13">
        <v>150000000</v>
      </c>
      <c r="J1184" s="13">
        <v>0</v>
      </c>
      <c r="K1184" s="14">
        <v>0</v>
      </c>
      <c r="L1184" s="14">
        <v>0</v>
      </c>
      <c r="M1184" s="15"/>
      <c r="N1184" s="7" t="s">
        <v>104</v>
      </c>
      <c r="O1184" s="10" t="s">
        <v>109596</v>
      </c>
      <c r="P1184" s="7" t="s">
        <v>108083</v>
      </c>
      <c r="Q1184" s="7" t="s">
        <v>108084</v>
      </c>
      <c r="R1184"/>
    </row>
    <row r="1185" spans="1:18" ht="33.75" x14ac:dyDescent="0.2">
      <c r="A1185" s="10" t="s">
        <v>104556</v>
      </c>
      <c r="B1185" s="10" t="s">
        <v>109198</v>
      </c>
      <c r="C1185" s="11">
        <v>6</v>
      </c>
      <c r="D1185" s="11">
        <v>6</v>
      </c>
      <c r="E1185" s="11">
        <v>6</v>
      </c>
      <c r="F1185" s="12">
        <v>1</v>
      </c>
      <c r="G1185" s="7" t="s">
        <v>120</v>
      </c>
      <c r="H1185" s="12">
        <v>4</v>
      </c>
      <c r="I1185" s="13">
        <v>150000000</v>
      </c>
      <c r="J1185" s="13">
        <v>0</v>
      </c>
      <c r="K1185" s="14">
        <v>0</v>
      </c>
      <c r="L1185" s="14">
        <v>0</v>
      </c>
      <c r="M1185" s="15"/>
      <c r="N1185" s="7" t="s">
        <v>104</v>
      </c>
      <c r="O1185" s="10" t="s">
        <v>109600</v>
      </c>
      <c r="P1185" s="7" t="s">
        <v>108094</v>
      </c>
      <c r="Q1185" s="7" t="s">
        <v>108095</v>
      </c>
      <c r="R1185"/>
    </row>
    <row r="1186" spans="1:18" ht="33.75" x14ac:dyDescent="0.2">
      <c r="A1186" s="10" t="s">
        <v>104556</v>
      </c>
      <c r="B1186" s="10" t="s">
        <v>109198</v>
      </c>
      <c r="C1186" s="11">
        <v>6</v>
      </c>
      <c r="D1186" s="11">
        <v>6</v>
      </c>
      <c r="E1186" s="11">
        <v>6</v>
      </c>
      <c r="F1186" s="12">
        <v>1</v>
      </c>
      <c r="G1186" s="7" t="s">
        <v>120</v>
      </c>
      <c r="H1186" s="12">
        <v>4</v>
      </c>
      <c r="I1186" s="13">
        <v>100000000</v>
      </c>
      <c r="J1186" s="13">
        <v>50000000</v>
      </c>
      <c r="K1186" s="14">
        <v>0</v>
      </c>
      <c r="L1186" s="14">
        <v>0</v>
      </c>
      <c r="M1186" s="15"/>
      <c r="N1186" s="7" t="s">
        <v>104</v>
      </c>
      <c r="O1186" s="10" t="s">
        <v>109592</v>
      </c>
      <c r="P1186" s="7" t="s">
        <v>108075</v>
      </c>
      <c r="Q1186" s="7" t="s">
        <v>108076</v>
      </c>
      <c r="R1186"/>
    </row>
    <row r="1187" spans="1:18" ht="33.75" x14ac:dyDescent="0.2">
      <c r="A1187" s="10" t="s">
        <v>104556</v>
      </c>
      <c r="B1187" s="10" t="s">
        <v>109198</v>
      </c>
      <c r="C1187" s="11">
        <v>6</v>
      </c>
      <c r="D1187" s="11">
        <v>6</v>
      </c>
      <c r="E1187" s="11">
        <v>6</v>
      </c>
      <c r="F1187" s="12">
        <v>1</v>
      </c>
      <c r="G1187" s="7" t="s">
        <v>120</v>
      </c>
      <c r="H1187" s="12">
        <v>4</v>
      </c>
      <c r="I1187" s="13">
        <v>150000000</v>
      </c>
      <c r="J1187" s="13">
        <v>0</v>
      </c>
      <c r="K1187" s="14">
        <v>0</v>
      </c>
      <c r="L1187" s="14">
        <v>0</v>
      </c>
      <c r="M1187" s="15"/>
      <c r="N1187" s="7" t="s">
        <v>104</v>
      </c>
      <c r="O1187" s="10" t="s">
        <v>109599</v>
      </c>
      <c r="P1187" s="7" t="s">
        <v>108093</v>
      </c>
      <c r="Q1187" s="7" t="s">
        <v>108090</v>
      </c>
      <c r="R1187"/>
    </row>
    <row r="1188" spans="1:18" ht="33.75" x14ac:dyDescent="0.2">
      <c r="A1188" s="10" t="s">
        <v>104556</v>
      </c>
      <c r="B1188" s="10" t="s">
        <v>109198</v>
      </c>
      <c r="C1188" s="11">
        <v>6</v>
      </c>
      <c r="D1188" s="11">
        <v>6</v>
      </c>
      <c r="E1188" s="11">
        <v>6</v>
      </c>
      <c r="F1188" s="12">
        <v>1</v>
      </c>
      <c r="G1188" s="7" t="s">
        <v>120</v>
      </c>
      <c r="H1188" s="12">
        <v>4</v>
      </c>
      <c r="I1188" s="13">
        <v>50000000</v>
      </c>
      <c r="J1188" s="13">
        <v>50000000</v>
      </c>
      <c r="K1188" s="14">
        <v>0</v>
      </c>
      <c r="L1188" s="14">
        <v>0</v>
      </c>
      <c r="M1188" s="15"/>
      <c r="N1188" s="7" t="s">
        <v>104</v>
      </c>
      <c r="O1188" s="10" t="s">
        <v>109598</v>
      </c>
      <c r="P1188" s="7" t="s">
        <v>108087</v>
      </c>
      <c r="Q1188" s="7" t="s">
        <v>108088</v>
      </c>
      <c r="R1188"/>
    </row>
    <row r="1189" spans="1:18" ht="33.75" x14ac:dyDescent="0.2">
      <c r="A1189" s="10" t="s">
        <v>103273</v>
      </c>
      <c r="B1189" s="10" t="s">
        <v>109199</v>
      </c>
      <c r="C1189" s="11">
        <v>1</v>
      </c>
      <c r="D1189" s="11">
        <v>1</v>
      </c>
      <c r="E1189" s="11">
        <v>12</v>
      </c>
      <c r="F1189" s="12">
        <v>1</v>
      </c>
      <c r="G1189" s="7" t="s">
        <v>51</v>
      </c>
      <c r="H1189" s="12">
        <v>0</v>
      </c>
      <c r="I1189" s="13">
        <v>160000000</v>
      </c>
      <c r="J1189" s="13">
        <v>160000000</v>
      </c>
      <c r="K1189" s="14">
        <v>0</v>
      </c>
      <c r="L1189" s="14">
        <v>0</v>
      </c>
      <c r="M1189" s="15"/>
      <c r="N1189" s="7" t="s">
        <v>104</v>
      </c>
      <c r="O1189" s="10" t="s">
        <v>109597</v>
      </c>
      <c r="P1189" s="7" t="s">
        <v>108085</v>
      </c>
      <c r="Q1189" s="7" t="s">
        <v>108086</v>
      </c>
      <c r="R1189"/>
    </row>
    <row r="1190" spans="1:18" ht="33.75" x14ac:dyDescent="0.2">
      <c r="A1190" s="10" t="s">
        <v>103273</v>
      </c>
      <c r="B1190" s="10" t="s">
        <v>109199</v>
      </c>
      <c r="C1190" s="11">
        <v>1</v>
      </c>
      <c r="D1190" s="11">
        <v>1</v>
      </c>
      <c r="E1190" s="11">
        <v>12</v>
      </c>
      <c r="F1190" s="12">
        <v>1</v>
      </c>
      <c r="G1190" s="7" t="s">
        <v>51</v>
      </c>
      <c r="H1190" s="12">
        <v>0</v>
      </c>
      <c r="I1190" s="13">
        <v>220000000</v>
      </c>
      <c r="J1190" s="13">
        <v>60000000</v>
      </c>
      <c r="K1190" s="14">
        <v>0</v>
      </c>
      <c r="L1190" s="14">
        <v>0</v>
      </c>
      <c r="M1190" s="15"/>
      <c r="N1190" s="7" t="s">
        <v>104</v>
      </c>
      <c r="O1190" s="10" t="s">
        <v>109598</v>
      </c>
      <c r="P1190" s="7" t="s">
        <v>108087</v>
      </c>
      <c r="Q1190" s="7" t="s">
        <v>108088</v>
      </c>
      <c r="R1190"/>
    </row>
    <row r="1191" spans="1:18" ht="33.75" x14ac:dyDescent="0.2">
      <c r="A1191" s="10" t="s">
        <v>104173</v>
      </c>
      <c r="B1191" s="10" t="s">
        <v>104174</v>
      </c>
      <c r="C1191" s="11">
        <v>3</v>
      </c>
      <c r="D1191" s="11">
        <v>3</v>
      </c>
      <c r="E1191" s="11">
        <v>9</v>
      </c>
      <c r="F1191" s="12">
        <v>1</v>
      </c>
      <c r="G1191" s="7" t="s">
        <v>17</v>
      </c>
      <c r="H1191" s="12">
        <v>4</v>
      </c>
      <c r="I1191" s="13">
        <v>100000000</v>
      </c>
      <c r="J1191" s="13">
        <v>0</v>
      </c>
      <c r="K1191" s="14">
        <v>0</v>
      </c>
      <c r="L1191" s="14">
        <v>0</v>
      </c>
      <c r="M1191" s="15"/>
      <c r="N1191" s="7" t="s">
        <v>104</v>
      </c>
      <c r="O1191" s="10" t="s">
        <v>109599</v>
      </c>
      <c r="P1191" s="7" t="s">
        <v>108091</v>
      </c>
      <c r="Q1191" s="7" t="s">
        <v>108090</v>
      </c>
      <c r="R1191"/>
    </row>
    <row r="1192" spans="1:18" ht="33.75" x14ac:dyDescent="0.2">
      <c r="A1192" s="10" t="s">
        <v>104173</v>
      </c>
      <c r="B1192" s="10" t="s">
        <v>104174</v>
      </c>
      <c r="C1192" s="11">
        <v>3</v>
      </c>
      <c r="D1192" s="11">
        <v>3</v>
      </c>
      <c r="E1192" s="11">
        <v>9</v>
      </c>
      <c r="F1192" s="12">
        <v>1</v>
      </c>
      <c r="G1192" s="7" t="s">
        <v>17</v>
      </c>
      <c r="H1192" s="12">
        <v>4</v>
      </c>
      <c r="I1192" s="13">
        <v>100000000</v>
      </c>
      <c r="J1192" s="13">
        <v>0</v>
      </c>
      <c r="K1192" s="14">
        <v>0</v>
      </c>
      <c r="L1192" s="14">
        <v>0</v>
      </c>
      <c r="M1192" s="15"/>
      <c r="N1192" s="7" t="s">
        <v>104</v>
      </c>
      <c r="O1192" s="10" t="s">
        <v>109593</v>
      </c>
      <c r="P1192" s="7" t="s">
        <v>108077</v>
      </c>
      <c r="Q1192" s="7" t="s">
        <v>108078</v>
      </c>
      <c r="R1192"/>
    </row>
    <row r="1193" spans="1:18" ht="33.75" x14ac:dyDescent="0.2">
      <c r="A1193" s="10" t="s">
        <v>104173</v>
      </c>
      <c r="B1193" s="10" t="s">
        <v>104174</v>
      </c>
      <c r="C1193" s="11">
        <v>3</v>
      </c>
      <c r="D1193" s="11">
        <v>3</v>
      </c>
      <c r="E1193" s="11">
        <v>9</v>
      </c>
      <c r="F1193" s="12">
        <v>1</v>
      </c>
      <c r="G1193" s="7" t="s">
        <v>17</v>
      </c>
      <c r="H1193" s="12">
        <v>4</v>
      </c>
      <c r="I1193" s="13">
        <v>100000000</v>
      </c>
      <c r="J1193" s="13">
        <v>0</v>
      </c>
      <c r="K1193" s="14">
        <v>0</v>
      </c>
      <c r="L1193" s="14">
        <v>0</v>
      </c>
      <c r="M1193" s="15"/>
      <c r="N1193" s="7" t="s">
        <v>104</v>
      </c>
      <c r="O1193" s="10" t="s">
        <v>109595</v>
      </c>
      <c r="P1193" s="7" t="s">
        <v>108081</v>
      </c>
      <c r="Q1193" s="7" t="s">
        <v>108082</v>
      </c>
      <c r="R1193"/>
    </row>
    <row r="1194" spans="1:18" ht="33.75" x14ac:dyDescent="0.2">
      <c r="A1194" s="10" t="s">
        <v>104173</v>
      </c>
      <c r="B1194" s="10" t="s">
        <v>104174</v>
      </c>
      <c r="C1194" s="11">
        <v>3</v>
      </c>
      <c r="D1194" s="11">
        <v>3</v>
      </c>
      <c r="E1194" s="11">
        <v>9</v>
      </c>
      <c r="F1194" s="12">
        <v>1</v>
      </c>
      <c r="G1194" s="7" t="s">
        <v>17</v>
      </c>
      <c r="H1194" s="12">
        <v>4</v>
      </c>
      <c r="I1194" s="13">
        <v>100000000</v>
      </c>
      <c r="J1194" s="13">
        <v>0</v>
      </c>
      <c r="K1194" s="14">
        <v>0</v>
      </c>
      <c r="L1194" s="14">
        <v>0</v>
      </c>
      <c r="M1194" s="15"/>
      <c r="N1194" s="7" t="s">
        <v>104</v>
      </c>
      <c r="O1194" s="10" t="s">
        <v>109596</v>
      </c>
      <c r="P1194" s="7" t="s">
        <v>108083</v>
      </c>
      <c r="Q1194" s="7" t="s">
        <v>108084</v>
      </c>
      <c r="R1194"/>
    </row>
    <row r="1195" spans="1:18" ht="33.75" x14ac:dyDescent="0.2">
      <c r="A1195" s="10" t="s">
        <v>104173</v>
      </c>
      <c r="B1195" s="10" t="s">
        <v>104174</v>
      </c>
      <c r="C1195" s="11">
        <v>3</v>
      </c>
      <c r="D1195" s="11">
        <v>3</v>
      </c>
      <c r="E1195" s="11">
        <v>9</v>
      </c>
      <c r="F1195" s="12">
        <v>1</v>
      </c>
      <c r="G1195" s="7" t="s">
        <v>17</v>
      </c>
      <c r="H1195" s="12">
        <v>4</v>
      </c>
      <c r="I1195" s="13">
        <v>275000000</v>
      </c>
      <c r="J1195" s="13">
        <v>225000000</v>
      </c>
      <c r="K1195" s="14">
        <v>0</v>
      </c>
      <c r="L1195" s="14">
        <v>0</v>
      </c>
      <c r="M1195" s="15"/>
      <c r="N1195" s="7" t="s">
        <v>104</v>
      </c>
      <c r="O1195" s="10" t="s">
        <v>109592</v>
      </c>
      <c r="P1195" s="7" t="s">
        <v>108075</v>
      </c>
      <c r="Q1195" s="7" t="s">
        <v>108076</v>
      </c>
      <c r="R1195"/>
    </row>
    <row r="1196" spans="1:18" ht="33.75" x14ac:dyDescent="0.2">
      <c r="A1196" s="10" t="s">
        <v>104173</v>
      </c>
      <c r="B1196" s="10" t="s">
        <v>104174</v>
      </c>
      <c r="C1196" s="11">
        <v>3</v>
      </c>
      <c r="D1196" s="11">
        <v>3</v>
      </c>
      <c r="E1196" s="11">
        <v>9</v>
      </c>
      <c r="F1196" s="12">
        <v>1</v>
      </c>
      <c r="G1196" s="7" t="s">
        <v>17</v>
      </c>
      <c r="H1196" s="12">
        <v>0</v>
      </c>
      <c r="I1196" s="13">
        <v>400000000</v>
      </c>
      <c r="J1196" s="13">
        <v>400000000</v>
      </c>
      <c r="K1196" s="14">
        <v>0</v>
      </c>
      <c r="L1196" s="14">
        <v>0</v>
      </c>
      <c r="M1196" s="15"/>
      <c r="N1196" s="7" t="s">
        <v>104</v>
      </c>
      <c r="O1196" s="10" t="s">
        <v>109597</v>
      </c>
      <c r="P1196" s="7" t="s">
        <v>108085</v>
      </c>
      <c r="Q1196" s="7" t="s">
        <v>108086</v>
      </c>
      <c r="R1196"/>
    </row>
    <row r="1197" spans="1:18" ht="33.75" x14ac:dyDescent="0.2">
      <c r="A1197" s="10" t="s">
        <v>104173</v>
      </c>
      <c r="B1197" s="10" t="s">
        <v>104174</v>
      </c>
      <c r="C1197" s="11">
        <v>3</v>
      </c>
      <c r="D1197" s="11">
        <v>3</v>
      </c>
      <c r="E1197" s="11">
        <v>9</v>
      </c>
      <c r="F1197" s="12">
        <v>1</v>
      </c>
      <c r="G1197" s="7" t="s">
        <v>17</v>
      </c>
      <c r="H1197" s="12">
        <v>0</v>
      </c>
      <c r="I1197" s="13">
        <v>100000000</v>
      </c>
      <c r="J1197" s="13">
        <v>100000000</v>
      </c>
      <c r="K1197" s="14">
        <v>0</v>
      </c>
      <c r="L1197" s="14">
        <v>0</v>
      </c>
      <c r="M1197" s="15"/>
      <c r="N1197" s="7" t="s">
        <v>104</v>
      </c>
      <c r="O1197" s="10" t="s">
        <v>109598</v>
      </c>
      <c r="P1197" s="7" t="s">
        <v>108087</v>
      </c>
      <c r="Q1197" s="7" t="s">
        <v>108088</v>
      </c>
      <c r="R1197"/>
    </row>
    <row r="1198" spans="1:18" ht="33.75" x14ac:dyDescent="0.2">
      <c r="A1198" s="10" t="s">
        <v>104173</v>
      </c>
      <c r="B1198" s="10" t="s">
        <v>104174</v>
      </c>
      <c r="C1198" s="11">
        <v>3</v>
      </c>
      <c r="D1198" s="11">
        <v>3</v>
      </c>
      <c r="E1198" s="11">
        <v>9</v>
      </c>
      <c r="F1198" s="12">
        <v>1</v>
      </c>
      <c r="G1198" s="7" t="s">
        <v>17</v>
      </c>
      <c r="H1198" s="12">
        <v>4</v>
      </c>
      <c r="I1198" s="13">
        <v>110000000</v>
      </c>
      <c r="J1198" s="13">
        <v>110000000</v>
      </c>
      <c r="K1198" s="14">
        <v>0</v>
      </c>
      <c r="L1198" s="14">
        <v>0</v>
      </c>
      <c r="M1198" s="15"/>
      <c r="N1198" s="7" t="s">
        <v>104</v>
      </c>
      <c r="O1198" s="10" t="s">
        <v>109601</v>
      </c>
      <c r="P1198" s="7" t="s">
        <v>108094</v>
      </c>
      <c r="Q1198" s="7" t="s">
        <v>108095</v>
      </c>
      <c r="R1198"/>
    </row>
    <row r="1199" spans="1:18" ht="33.75" x14ac:dyDescent="0.2">
      <c r="A1199" s="10" t="s">
        <v>103855</v>
      </c>
      <c r="B1199" s="10" t="s">
        <v>109200</v>
      </c>
      <c r="C1199" s="11">
        <v>2</v>
      </c>
      <c r="D1199" s="11">
        <v>2</v>
      </c>
      <c r="E1199" s="11">
        <v>10</v>
      </c>
      <c r="F1199" s="12">
        <v>1</v>
      </c>
      <c r="G1199" s="7" t="s">
        <v>44</v>
      </c>
      <c r="H1199" s="12">
        <v>4</v>
      </c>
      <c r="I1199" s="13">
        <v>24000000</v>
      </c>
      <c r="J1199" s="13">
        <v>24000000</v>
      </c>
      <c r="K1199" s="14">
        <v>0</v>
      </c>
      <c r="L1199" s="14">
        <v>0</v>
      </c>
      <c r="M1199" s="15"/>
      <c r="N1199" s="7" t="s">
        <v>104</v>
      </c>
      <c r="O1199" s="10" t="s">
        <v>109597</v>
      </c>
      <c r="P1199" s="7" t="s">
        <v>108085</v>
      </c>
      <c r="Q1199" s="7" t="s">
        <v>108086</v>
      </c>
      <c r="R1199"/>
    </row>
    <row r="1200" spans="1:18" ht="33.75" x14ac:dyDescent="0.2">
      <c r="A1200" s="10" t="s">
        <v>103855</v>
      </c>
      <c r="B1200" s="10" t="s">
        <v>109200</v>
      </c>
      <c r="C1200" s="11">
        <v>2</v>
      </c>
      <c r="D1200" s="11">
        <v>2</v>
      </c>
      <c r="E1200" s="11">
        <v>10</v>
      </c>
      <c r="F1200" s="12">
        <v>1</v>
      </c>
      <c r="G1200" s="7" t="s">
        <v>44</v>
      </c>
      <c r="H1200" s="12">
        <v>0</v>
      </c>
      <c r="I1200" s="13">
        <v>36394000</v>
      </c>
      <c r="J1200" s="13">
        <v>36394000</v>
      </c>
      <c r="K1200" s="14">
        <v>0</v>
      </c>
      <c r="L1200" s="14">
        <v>0</v>
      </c>
      <c r="M1200" s="15"/>
      <c r="N1200" s="7" t="s">
        <v>104</v>
      </c>
      <c r="O1200" s="10" t="s">
        <v>109597</v>
      </c>
      <c r="P1200" s="7" t="s">
        <v>108085</v>
      </c>
      <c r="Q1200" s="7" t="s">
        <v>108086</v>
      </c>
      <c r="R1200"/>
    </row>
    <row r="1201" spans="1:18" ht="33.75" x14ac:dyDescent="0.2">
      <c r="A1201" s="10" t="s">
        <v>103855</v>
      </c>
      <c r="B1201" s="10" t="s">
        <v>109200</v>
      </c>
      <c r="C1201" s="11">
        <v>2</v>
      </c>
      <c r="D1201" s="11">
        <v>2</v>
      </c>
      <c r="E1201" s="11">
        <v>10</v>
      </c>
      <c r="F1201" s="12">
        <v>1</v>
      </c>
      <c r="G1201" s="7" t="s">
        <v>44</v>
      </c>
      <c r="H1201" s="12">
        <v>4</v>
      </c>
      <c r="I1201" s="13">
        <v>80000000</v>
      </c>
      <c r="J1201" s="13">
        <v>80000000</v>
      </c>
      <c r="K1201" s="14">
        <v>0</v>
      </c>
      <c r="L1201" s="14">
        <v>0</v>
      </c>
      <c r="M1201" s="15"/>
      <c r="N1201" s="7" t="s">
        <v>104</v>
      </c>
      <c r="O1201" s="10" t="s">
        <v>109601</v>
      </c>
      <c r="P1201" s="7" t="s">
        <v>108094</v>
      </c>
      <c r="Q1201" s="7" t="s">
        <v>108095</v>
      </c>
      <c r="R1201"/>
    </row>
    <row r="1202" spans="1:18" ht="45" x14ac:dyDescent="0.2">
      <c r="A1202" s="10" t="s">
        <v>103603</v>
      </c>
      <c r="B1202" s="10" t="s">
        <v>109201</v>
      </c>
      <c r="C1202" s="11">
        <v>1</v>
      </c>
      <c r="D1202" s="11">
        <v>1</v>
      </c>
      <c r="E1202" s="11">
        <v>12</v>
      </c>
      <c r="F1202" s="12">
        <v>1</v>
      </c>
      <c r="G1202" s="7" t="s">
        <v>120</v>
      </c>
      <c r="H1202" s="12">
        <v>0</v>
      </c>
      <c r="I1202" s="13">
        <v>20000000</v>
      </c>
      <c r="J1202" s="13">
        <v>20000000</v>
      </c>
      <c r="K1202" s="14">
        <v>0</v>
      </c>
      <c r="L1202" s="14">
        <v>0</v>
      </c>
      <c r="M1202" s="15"/>
      <c r="N1202" s="7" t="s">
        <v>104</v>
      </c>
      <c r="O1202" s="10" t="s">
        <v>109598</v>
      </c>
      <c r="P1202" s="7" t="s">
        <v>108087</v>
      </c>
      <c r="Q1202" s="7" t="s">
        <v>108088</v>
      </c>
      <c r="R1202"/>
    </row>
    <row r="1203" spans="1:18" ht="45" x14ac:dyDescent="0.2">
      <c r="A1203" s="10" t="s">
        <v>103603</v>
      </c>
      <c r="B1203" s="10" t="s">
        <v>109201</v>
      </c>
      <c r="C1203" s="11">
        <v>1</v>
      </c>
      <c r="D1203" s="11">
        <v>1</v>
      </c>
      <c r="E1203" s="11">
        <v>12</v>
      </c>
      <c r="F1203" s="12">
        <v>1</v>
      </c>
      <c r="G1203" s="7" t="s">
        <v>120</v>
      </c>
      <c r="H1203" s="12">
        <v>0</v>
      </c>
      <c r="I1203" s="13">
        <v>35000000</v>
      </c>
      <c r="J1203" s="13">
        <v>35000000</v>
      </c>
      <c r="K1203" s="14">
        <v>0</v>
      </c>
      <c r="L1203" s="14">
        <v>0</v>
      </c>
      <c r="M1203" s="15"/>
      <c r="N1203" s="7" t="s">
        <v>104</v>
      </c>
      <c r="O1203" s="10" t="s">
        <v>109597</v>
      </c>
      <c r="P1203" s="7" t="s">
        <v>108085</v>
      </c>
      <c r="Q1203" s="7" t="s">
        <v>108086</v>
      </c>
      <c r="R1203"/>
    </row>
    <row r="1204" spans="1:18" ht="90" x14ac:dyDescent="0.2">
      <c r="A1204" s="10" t="s">
        <v>104243</v>
      </c>
      <c r="B1204" s="10" t="s">
        <v>109202</v>
      </c>
      <c r="C1204" s="11">
        <v>1</v>
      </c>
      <c r="D1204" s="11">
        <v>1</v>
      </c>
      <c r="E1204" s="11">
        <v>12</v>
      </c>
      <c r="F1204" s="12">
        <v>1</v>
      </c>
      <c r="G1204" s="7" t="s">
        <v>120</v>
      </c>
      <c r="H1204" s="12">
        <v>0</v>
      </c>
      <c r="I1204" s="13">
        <v>394417262</v>
      </c>
      <c r="J1204" s="13">
        <v>313377076</v>
      </c>
      <c r="K1204" s="14">
        <v>1</v>
      </c>
      <c r="L1204" s="14">
        <v>3</v>
      </c>
      <c r="M1204" s="15"/>
      <c r="N1204" s="7" t="s">
        <v>104</v>
      </c>
      <c r="O1204" s="10" t="s">
        <v>109602</v>
      </c>
      <c r="P1204" s="7" t="s">
        <v>108097</v>
      </c>
      <c r="Q1204" s="7" t="s">
        <v>108098</v>
      </c>
      <c r="R1204"/>
    </row>
    <row r="1205" spans="1:18" ht="33.75" x14ac:dyDescent="0.2">
      <c r="A1205" s="10" t="s">
        <v>104283</v>
      </c>
      <c r="B1205" s="10" t="s">
        <v>109203</v>
      </c>
      <c r="C1205" s="11">
        <v>1</v>
      </c>
      <c r="D1205" s="11">
        <v>1</v>
      </c>
      <c r="E1205" s="11">
        <v>12</v>
      </c>
      <c r="F1205" s="12">
        <v>1</v>
      </c>
      <c r="G1205" s="7" t="s">
        <v>120</v>
      </c>
      <c r="H1205" s="12">
        <v>0</v>
      </c>
      <c r="I1205" s="13">
        <v>47419307</v>
      </c>
      <c r="J1205" s="13">
        <v>39802688</v>
      </c>
      <c r="K1205" s="14">
        <v>1</v>
      </c>
      <c r="L1205" s="14">
        <v>3</v>
      </c>
      <c r="M1205" s="15"/>
      <c r="N1205" s="7" t="s">
        <v>104</v>
      </c>
      <c r="O1205" s="10" t="s">
        <v>109602</v>
      </c>
      <c r="P1205" s="7" t="s">
        <v>108097</v>
      </c>
      <c r="Q1205" s="7" t="s">
        <v>108098</v>
      </c>
      <c r="R1205"/>
    </row>
    <row r="1206" spans="1:18" ht="33.75" x14ac:dyDescent="0.2">
      <c r="A1206" s="10" t="s">
        <v>104283</v>
      </c>
      <c r="B1206" s="10" t="s">
        <v>109203</v>
      </c>
      <c r="C1206" s="11">
        <v>1</v>
      </c>
      <c r="D1206" s="11">
        <v>1</v>
      </c>
      <c r="E1206" s="11">
        <v>12</v>
      </c>
      <c r="F1206" s="12">
        <v>1</v>
      </c>
      <c r="G1206" s="7" t="s">
        <v>120</v>
      </c>
      <c r="H1206" s="12">
        <v>4</v>
      </c>
      <c r="I1206" s="13">
        <v>57692978</v>
      </c>
      <c r="J1206" s="13">
        <v>41766688</v>
      </c>
      <c r="K1206" s="14">
        <v>1</v>
      </c>
      <c r="L1206" s="14">
        <v>3</v>
      </c>
      <c r="M1206" s="15"/>
      <c r="N1206" s="7" t="s">
        <v>104</v>
      </c>
      <c r="O1206" s="10" t="s">
        <v>109602</v>
      </c>
      <c r="P1206" s="7" t="s">
        <v>108097</v>
      </c>
      <c r="Q1206" s="7" t="s">
        <v>108098</v>
      </c>
      <c r="R1206"/>
    </row>
    <row r="1207" spans="1:18" ht="56.25" x14ac:dyDescent="0.2">
      <c r="A1207" s="10" t="s">
        <v>104105</v>
      </c>
      <c r="B1207" s="10" t="s">
        <v>109204</v>
      </c>
      <c r="C1207" s="11">
        <v>1</v>
      </c>
      <c r="D1207" s="11">
        <v>1</v>
      </c>
      <c r="E1207" s="11">
        <v>14</v>
      </c>
      <c r="F1207" s="12">
        <v>1</v>
      </c>
      <c r="G1207" s="7" t="s">
        <v>120</v>
      </c>
      <c r="H1207" s="12">
        <v>0</v>
      </c>
      <c r="I1207" s="13">
        <v>252845821</v>
      </c>
      <c r="J1207" s="13">
        <v>214918948</v>
      </c>
      <c r="K1207" s="14">
        <v>1</v>
      </c>
      <c r="L1207" s="14">
        <v>3</v>
      </c>
      <c r="M1207" s="15"/>
      <c r="N1207" s="7" t="s">
        <v>104</v>
      </c>
      <c r="O1207" s="10" t="s">
        <v>109602</v>
      </c>
      <c r="P1207" s="7" t="s">
        <v>108097</v>
      </c>
      <c r="Q1207" s="7" t="s">
        <v>108098</v>
      </c>
      <c r="R1207"/>
    </row>
    <row r="1208" spans="1:18" ht="56.25" x14ac:dyDescent="0.2">
      <c r="A1208" s="10" t="s">
        <v>105354</v>
      </c>
      <c r="B1208" s="10" t="s">
        <v>109205</v>
      </c>
      <c r="C1208" s="11">
        <v>1</v>
      </c>
      <c r="D1208" s="11">
        <v>1</v>
      </c>
      <c r="E1208" s="11">
        <v>22</v>
      </c>
      <c r="F1208" s="12">
        <v>1</v>
      </c>
      <c r="G1208" s="7" t="s">
        <v>120</v>
      </c>
      <c r="H1208" s="12">
        <v>4</v>
      </c>
      <c r="I1208" s="13">
        <v>5550000000</v>
      </c>
      <c r="J1208" s="13">
        <v>3000000000</v>
      </c>
      <c r="K1208" s="14">
        <v>1</v>
      </c>
      <c r="L1208" s="14">
        <v>3</v>
      </c>
      <c r="M1208" s="15"/>
      <c r="N1208" s="7" t="s">
        <v>104</v>
      </c>
      <c r="O1208" s="10" t="s">
        <v>109603</v>
      </c>
      <c r="P1208" s="7" t="s">
        <v>108099</v>
      </c>
      <c r="Q1208" s="7" t="s">
        <v>108100</v>
      </c>
      <c r="R1208"/>
    </row>
    <row r="1209" spans="1:18" ht="56.25" x14ac:dyDescent="0.2">
      <c r="A1209" s="10" t="s">
        <v>105354</v>
      </c>
      <c r="B1209" s="10" t="s">
        <v>109206</v>
      </c>
      <c r="C1209" s="11">
        <v>1</v>
      </c>
      <c r="D1209" s="11">
        <v>1</v>
      </c>
      <c r="E1209" s="11">
        <v>22</v>
      </c>
      <c r="F1209" s="12">
        <v>1</v>
      </c>
      <c r="G1209" s="7" t="s">
        <v>120</v>
      </c>
      <c r="H1209" s="12">
        <v>4</v>
      </c>
      <c r="I1209" s="13">
        <v>5410908800</v>
      </c>
      <c r="J1209" s="13">
        <v>2405354400</v>
      </c>
      <c r="K1209" s="14">
        <v>1</v>
      </c>
      <c r="L1209" s="14">
        <v>3</v>
      </c>
      <c r="M1209" s="15"/>
      <c r="N1209" s="7" t="s">
        <v>104</v>
      </c>
      <c r="O1209" s="10" t="s">
        <v>109603</v>
      </c>
      <c r="P1209" s="7" t="s">
        <v>108099</v>
      </c>
      <c r="Q1209" s="7" t="s">
        <v>108100</v>
      </c>
      <c r="R1209"/>
    </row>
    <row r="1210" spans="1:18" ht="56.25" x14ac:dyDescent="0.2">
      <c r="A1210" s="10" t="s">
        <v>105354</v>
      </c>
      <c r="B1210" s="10" t="s">
        <v>109207</v>
      </c>
      <c r="C1210" s="11">
        <v>1</v>
      </c>
      <c r="D1210" s="11">
        <v>1</v>
      </c>
      <c r="E1210" s="11">
        <v>22</v>
      </c>
      <c r="F1210" s="12">
        <v>1</v>
      </c>
      <c r="G1210" s="7" t="s">
        <v>120</v>
      </c>
      <c r="H1210" s="12">
        <v>4</v>
      </c>
      <c r="I1210" s="13">
        <v>432939200</v>
      </c>
      <c r="J1210" s="13">
        <v>219469600</v>
      </c>
      <c r="K1210" s="14">
        <v>1</v>
      </c>
      <c r="L1210" s="14">
        <v>3</v>
      </c>
      <c r="M1210" s="15"/>
      <c r="N1210" s="7" t="s">
        <v>104</v>
      </c>
      <c r="O1210" s="10" t="s">
        <v>109603</v>
      </c>
      <c r="P1210" s="7" t="s">
        <v>108099</v>
      </c>
      <c r="Q1210" s="7" t="s">
        <v>108100</v>
      </c>
      <c r="R1210"/>
    </row>
    <row r="1211" spans="1:18" ht="45" x14ac:dyDescent="0.2">
      <c r="A1211" s="10" t="s">
        <v>105354</v>
      </c>
      <c r="B1211" s="10" t="s">
        <v>109208</v>
      </c>
      <c r="C1211" s="11">
        <v>1</v>
      </c>
      <c r="D1211" s="11">
        <v>1</v>
      </c>
      <c r="E1211" s="11">
        <v>20</v>
      </c>
      <c r="F1211" s="12">
        <v>1</v>
      </c>
      <c r="G1211" s="7" t="s">
        <v>120</v>
      </c>
      <c r="H1211" s="12">
        <v>4</v>
      </c>
      <c r="I1211" s="13">
        <v>1290000000</v>
      </c>
      <c r="J1211" s="13">
        <v>560000000</v>
      </c>
      <c r="K1211" s="14">
        <v>1</v>
      </c>
      <c r="L1211" s="14">
        <v>3</v>
      </c>
      <c r="M1211" s="15"/>
      <c r="N1211" s="7" t="s">
        <v>104</v>
      </c>
      <c r="O1211" s="10" t="s">
        <v>109603</v>
      </c>
      <c r="P1211" s="7" t="s">
        <v>108099</v>
      </c>
      <c r="Q1211" s="7" t="s">
        <v>108100</v>
      </c>
      <c r="R1211"/>
    </row>
    <row r="1212" spans="1:18" ht="56.25" x14ac:dyDescent="0.2">
      <c r="A1212" s="10" t="s">
        <v>105354</v>
      </c>
      <c r="B1212" s="10" t="s">
        <v>109209</v>
      </c>
      <c r="C1212" s="11">
        <v>6</v>
      </c>
      <c r="D1212" s="11">
        <v>6</v>
      </c>
      <c r="E1212" s="11">
        <v>17</v>
      </c>
      <c r="F1212" s="12">
        <v>1</v>
      </c>
      <c r="G1212" s="7" t="s">
        <v>120</v>
      </c>
      <c r="H1212" s="12">
        <v>4</v>
      </c>
      <c r="I1212" s="13">
        <v>12000000000</v>
      </c>
      <c r="J1212" s="13">
        <v>5000000000</v>
      </c>
      <c r="K1212" s="14">
        <v>1</v>
      </c>
      <c r="L1212" s="14">
        <v>1</v>
      </c>
      <c r="M1212" s="15"/>
      <c r="N1212" s="7" t="s">
        <v>104</v>
      </c>
      <c r="O1212" s="10" t="s">
        <v>109603</v>
      </c>
      <c r="P1212" s="7" t="s">
        <v>108099</v>
      </c>
      <c r="Q1212" s="7" t="s">
        <v>108100</v>
      </c>
      <c r="R1212"/>
    </row>
    <row r="1213" spans="1:18" ht="56.25" x14ac:dyDescent="0.2">
      <c r="A1213" s="10" t="s">
        <v>105354</v>
      </c>
      <c r="B1213" s="10" t="s">
        <v>109210</v>
      </c>
      <c r="C1213" s="11">
        <v>6</v>
      </c>
      <c r="D1213" s="11">
        <v>6</v>
      </c>
      <c r="E1213" s="11">
        <v>17</v>
      </c>
      <c r="F1213" s="12">
        <v>1</v>
      </c>
      <c r="G1213" s="7" t="s">
        <v>120</v>
      </c>
      <c r="H1213" s="12">
        <v>4</v>
      </c>
      <c r="I1213" s="13">
        <v>1000000000</v>
      </c>
      <c r="J1213" s="13">
        <v>400000000</v>
      </c>
      <c r="K1213" s="14">
        <v>1</v>
      </c>
      <c r="L1213" s="14">
        <v>1</v>
      </c>
      <c r="M1213" s="15"/>
      <c r="N1213" s="7" t="s">
        <v>104</v>
      </c>
      <c r="O1213" s="10" t="s">
        <v>109603</v>
      </c>
      <c r="P1213" s="7" t="s">
        <v>108099</v>
      </c>
      <c r="Q1213" s="7" t="s">
        <v>108100</v>
      </c>
      <c r="R1213"/>
    </row>
    <row r="1214" spans="1:18" ht="33.75" x14ac:dyDescent="0.2">
      <c r="A1214" s="10" t="s">
        <v>105380</v>
      </c>
      <c r="B1214" s="10" t="s">
        <v>109211</v>
      </c>
      <c r="C1214" s="11">
        <v>6</v>
      </c>
      <c r="D1214" s="11">
        <v>6</v>
      </c>
      <c r="E1214" s="11">
        <v>11</v>
      </c>
      <c r="F1214" s="12">
        <v>1</v>
      </c>
      <c r="G1214" s="7" t="s">
        <v>120</v>
      </c>
      <c r="H1214" s="12">
        <v>0</v>
      </c>
      <c r="I1214" s="13">
        <v>150000000</v>
      </c>
      <c r="J1214" s="13">
        <v>50000000</v>
      </c>
      <c r="K1214" s="14">
        <v>1</v>
      </c>
      <c r="L1214" s="14">
        <v>1</v>
      </c>
      <c r="M1214" s="15"/>
      <c r="N1214" s="7" t="s">
        <v>104</v>
      </c>
      <c r="O1214" s="10" t="s">
        <v>109603</v>
      </c>
      <c r="P1214" s="7" t="s">
        <v>108099</v>
      </c>
      <c r="Q1214" s="7" t="s">
        <v>108100</v>
      </c>
      <c r="R1214"/>
    </row>
    <row r="1215" spans="1:18" ht="33.75" x14ac:dyDescent="0.2">
      <c r="A1215" s="10" t="s">
        <v>105380</v>
      </c>
      <c r="B1215" s="10" t="s">
        <v>109212</v>
      </c>
      <c r="C1215" s="11">
        <v>6</v>
      </c>
      <c r="D1215" s="11">
        <v>6</v>
      </c>
      <c r="E1215" s="11">
        <v>17</v>
      </c>
      <c r="F1215" s="12">
        <v>1</v>
      </c>
      <c r="G1215" s="7" t="s">
        <v>120</v>
      </c>
      <c r="H1215" s="12">
        <v>0</v>
      </c>
      <c r="I1215" s="13">
        <v>25000000</v>
      </c>
      <c r="J1215" s="13">
        <v>10000000</v>
      </c>
      <c r="K1215" s="14">
        <v>1</v>
      </c>
      <c r="L1215" s="14">
        <v>1</v>
      </c>
      <c r="M1215" s="15"/>
      <c r="N1215" s="7" t="s">
        <v>104</v>
      </c>
      <c r="O1215" s="10" t="s">
        <v>109603</v>
      </c>
      <c r="P1215" s="7" t="s">
        <v>108099</v>
      </c>
      <c r="Q1215" s="7" t="s">
        <v>108100</v>
      </c>
      <c r="R1215"/>
    </row>
    <row r="1216" spans="1:18" ht="33.75" x14ac:dyDescent="0.2">
      <c r="A1216" s="10" t="s">
        <v>105360</v>
      </c>
      <c r="B1216" s="10" t="s">
        <v>109213</v>
      </c>
      <c r="C1216" s="11">
        <v>2</v>
      </c>
      <c r="D1216" s="11">
        <v>2</v>
      </c>
      <c r="E1216" s="11">
        <v>21</v>
      </c>
      <c r="F1216" s="12">
        <v>1</v>
      </c>
      <c r="G1216" s="7" t="s">
        <v>44</v>
      </c>
      <c r="H1216" s="12">
        <v>1</v>
      </c>
      <c r="I1216" s="13">
        <v>3800000000</v>
      </c>
      <c r="J1216" s="13">
        <v>1800000000</v>
      </c>
      <c r="K1216" s="14">
        <v>1</v>
      </c>
      <c r="L1216" s="14">
        <v>1</v>
      </c>
      <c r="M1216" s="15"/>
      <c r="N1216" s="7" t="s">
        <v>104</v>
      </c>
      <c r="O1216" s="10" t="s">
        <v>109603</v>
      </c>
      <c r="P1216" s="7" t="s">
        <v>108099</v>
      </c>
      <c r="Q1216" s="7" t="s">
        <v>108100</v>
      </c>
      <c r="R1216"/>
    </row>
    <row r="1217" spans="1:18" ht="67.5" x14ac:dyDescent="0.2">
      <c r="A1217" s="10" t="s">
        <v>105556</v>
      </c>
      <c r="B1217" s="10" t="s">
        <v>109214</v>
      </c>
      <c r="C1217" s="11">
        <v>2</v>
      </c>
      <c r="D1217" s="11">
        <v>2</v>
      </c>
      <c r="E1217" s="11">
        <v>21</v>
      </c>
      <c r="F1217" s="12">
        <v>1</v>
      </c>
      <c r="G1217" s="7" t="s">
        <v>44</v>
      </c>
      <c r="H1217" s="12">
        <v>4</v>
      </c>
      <c r="I1217" s="13">
        <v>7700000000</v>
      </c>
      <c r="J1217" s="13">
        <v>3200000000</v>
      </c>
      <c r="K1217" s="14">
        <v>1</v>
      </c>
      <c r="L1217" s="14">
        <v>1</v>
      </c>
      <c r="M1217" s="15"/>
      <c r="N1217" s="7" t="s">
        <v>104</v>
      </c>
      <c r="O1217" s="10" t="s">
        <v>109603</v>
      </c>
      <c r="P1217" s="7" t="s">
        <v>108099</v>
      </c>
      <c r="Q1217" s="7" t="s">
        <v>108100</v>
      </c>
      <c r="R1217"/>
    </row>
    <row r="1218" spans="1:18" ht="45" x14ac:dyDescent="0.2">
      <c r="A1218" s="10" t="s">
        <v>105354</v>
      </c>
      <c r="B1218" s="10" t="s">
        <v>109215</v>
      </c>
      <c r="C1218" s="11">
        <v>2</v>
      </c>
      <c r="D1218" s="11">
        <v>2</v>
      </c>
      <c r="E1218" s="11">
        <v>21</v>
      </c>
      <c r="F1218" s="12">
        <v>1</v>
      </c>
      <c r="G1218" s="7" t="s">
        <v>44</v>
      </c>
      <c r="H1218" s="12">
        <v>4</v>
      </c>
      <c r="I1218" s="13">
        <v>5500000000</v>
      </c>
      <c r="J1218" s="13">
        <v>2500000000</v>
      </c>
      <c r="K1218" s="14">
        <v>1</v>
      </c>
      <c r="L1218" s="14">
        <v>1</v>
      </c>
      <c r="M1218" s="15"/>
      <c r="N1218" s="7" t="s">
        <v>104</v>
      </c>
      <c r="O1218" s="10" t="s">
        <v>109603</v>
      </c>
      <c r="P1218" s="7" t="s">
        <v>108099</v>
      </c>
      <c r="Q1218" s="7" t="s">
        <v>108100</v>
      </c>
      <c r="R1218"/>
    </row>
    <row r="1219" spans="1:18" ht="45" x14ac:dyDescent="0.2">
      <c r="A1219" s="10" t="s">
        <v>105176</v>
      </c>
      <c r="B1219" s="10" t="s">
        <v>109216</v>
      </c>
      <c r="C1219" s="11">
        <v>2</v>
      </c>
      <c r="D1219" s="11">
        <v>2</v>
      </c>
      <c r="E1219" s="11">
        <v>9</v>
      </c>
      <c r="F1219" s="12">
        <v>1</v>
      </c>
      <c r="G1219" s="7" t="s">
        <v>31</v>
      </c>
      <c r="H1219" s="12">
        <v>0</v>
      </c>
      <c r="I1219" s="13">
        <v>1359558000</v>
      </c>
      <c r="J1219" s="13">
        <v>1359558000</v>
      </c>
      <c r="K1219" s="14">
        <v>0</v>
      </c>
      <c r="L1219" s="14">
        <v>0</v>
      </c>
      <c r="M1219" s="15"/>
      <c r="N1219" s="7" t="s">
        <v>104</v>
      </c>
      <c r="O1219" s="10" t="s">
        <v>109603</v>
      </c>
      <c r="P1219" s="7" t="s">
        <v>108099</v>
      </c>
      <c r="Q1219" s="7" t="s">
        <v>108100</v>
      </c>
      <c r="R1219"/>
    </row>
    <row r="1220" spans="1:18" ht="33.75" x14ac:dyDescent="0.2">
      <c r="A1220" s="10" t="s">
        <v>103273</v>
      </c>
      <c r="B1220" s="10" t="s">
        <v>109217</v>
      </c>
      <c r="C1220" s="11">
        <v>2</v>
      </c>
      <c r="D1220" s="11">
        <v>2</v>
      </c>
      <c r="E1220" s="11">
        <v>9</v>
      </c>
      <c r="F1220" s="12">
        <v>1</v>
      </c>
      <c r="G1220" s="7" t="s">
        <v>44</v>
      </c>
      <c r="H1220" s="12">
        <v>0</v>
      </c>
      <c r="I1220" s="13">
        <v>27000000</v>
      </c>
      <c r="J1220" s="13">
        <v>27000000</v>
      </c>
      <c r="K1220" s="14">
        <v>0</v>
      </c>
      <c r="L1220" s="14">
        <v>0</v>
      </c>
      <c r="M1220" s="15"/>
      <c r="N1220" s="7" t="s">
        <v>104</v>
      </c>
      <c r="O1220" s="10" t="s">
        <v>109603</v>
      </c>
      <c r="P1220" s="7" t="s">
        <v>108099</v>
      </c>
      <c r="Q1220" s="7" t="s">
        <v>108100</v>
      </c>
      <c r="R1220"/>
    </row>
    <row r="1221" spans="1:18" ht="45" x14ac:dyDescent="0.2">
      <c r="A1221" s="10" t="s">
        <v>103855</v>
      </c>
      <c r="B1221" s="10" t="s">
        <v>109218</v>
      </c>
      <c r="C1221" s="11">
        <v>2</v>
      </c>
      <c r="D1221" s="11">
        <v>2</v>
      </c>
      <c r="E1221" s="11">
        <v>9</v>
      </c>
      <c r="F1221" s="12">
        <v>1</v>
      </c>
      <c r="G1221" s="7" t="s">
        <v>58</v>
      </c>
      <c r="H1221" s="12">
        <v>0</v>
      </c>
      <c r="I1221" s="13">
        <v>100000000</v>
      </c>
      <c r="J1221" s="13">
        <v>100000000</v>
      </c>
      <c r="K1221" s="14">
        <v>0</v>
      </c>
      <c r="L1221" s="14">
        <v>0</v>
      </c>
      <c r="M1221" s="15"/>
      <c r="N1221" s="7" t="s">
        <v>104</v>
      </c>
      <c r="O1221" s="10" t="s">
        <v>109603</v>
      </c>
      <c r="P1221" s="7" t="s">
        <v>108099</v>
      </c>
      <c r="Q1221" s="7" t="s">
        <v>108100</v>
      </c>
      <c r="R1221"/>
    </row>
    <row r="1222" spans="1:18" ht="33.75" x14ac:dyDescent="0.2">
      <c r="A1222" s="10" t="s">
        <v>37731</v>
      </c>
      <c r="B1222" s="10" t="s">
        <v>109219</v>
      </c>
      <c r="C1222" s="11">
        <v>1</v>
      </c>
      <c r="D1222" s="11">
        <v>1</v>
      </c>
      <c r="E1222" s="11">
        <v>9</v>
      </c>
      <c r="F1222" s="12">
        <v>1</v>
      </c>
      <c r="G1222" s="7" t="s">
        <v>58</v>
      </c>
      <c r="H1222" s="12">
        <v>0</v>
      </c>
      <c r="I1222" s="13">
        <v>50000000</v>
      </c>
      <c r="J1222" s="13">
        <v>50000000</v>
      </c>
      <c r="K1222" s="14">
        <v>0</v>
      </c>
      <c r="L1222" s="14">
        <v>0</v>
      </c>
      <c r="M1222" s="15"/>
      <c r="N1222" s="7" t="s">
        <v>104</v>
      </c>
      <c r="O1222" s="10" t="s">
        <v>109604</v>
      </c>
      <c r="P1222" s="7" t="s">
        <v>108101</v>
      </c>
      <c r="Q1222" s="7" t="s">
        <v>107957</v>
      </c>
      <c r="R1222"/>
    </row>
    <row r="1223" spans="1:18" ht="33.75" x14ac:dyDescent="0.2">
      <c r="A1223" s="10" t="s">
        <v>101338</v>
      </c>
      <c r="B1223" s="10" t="s">
        <v>109220</v>
      </c>
      <c r="C1223" s="11">
        <v>1</v>
      </c>
      <c r="D1223" s="11">
        <v>1</v>
      </c>
      <c r="E1223" s="11">
        <v>9</v>
      </c>
      <c r="F1223" s="12">
        <v>1</v>
      </c>
      <c r="G1223" s="7" t="s">
        <v>51</v>
      </c>
      <c r="H1223" s="12">
        <v>0</v>
      </c>
      <c r="I1223" s="13">
        <v>20000000</v>
      </c>
      <c r="J1223" s="13">
        <v>20000000</v>
      </c>
      <c r="K1223" s="14">
        <v>0</v>
      </c>
      <c r="L1223" s="14">
        <v>0</v>
      </c>
      <c r="M1223" s="15"/>
      <c r="N1223" s="7" t="s">
        <v>104</v>
      </c>
      <c r="O1223" s="10" t="s">
        <v>109604</v>
      </c>
      <c r="P1223" s="7" t="s">
        <v>108101</v>
      </c>
      <c r="Q1223" s="7" t="s">
        <v>107957</v>
      </c>
      <c r="R1223"/>
    </row>
    <row r="1224" spans="1:18" ht="33.75" x14ac:dyDescent="0.2">
      <c r="A1224" s="10" t="s">
        <v>101326</v>
      </c>
      <c r="B1224" s="10" t="s">
        <v>109221</v>
      </c>
      <c r="C1224" s="11">
        <v>1</v>
      </c>
      <c r="D1224" s="11">
        <v>1</v>
      </c>
      <c r="E1224" s="11">
        <v>9</v>
      </c>
      <c r="F1224" s="12">
        <v>1</v>
      </c>
      <c r="G1224" s="7" t="s">
        <v>51</v>
      </c>
      <c r="H1224" s="12">
        <v>0</v>
      </c>
      <c r="I1224" s="13">
        <v>30000000</v>
      </c>
      <c r="J1224" s="13">
        <v>30000000</v>
      </c>
      <c r="K1224" s="14">
        <v>0</v>
      </c>
      <c r="L1224" s="14">
        <v>0</v>
      </c>
      <c r="M1224" s="15"/>
      <c r="N1224" s="7" t="s">
        <v>104</v>
      </c>
      <c r="O1224" s="10" t="s">
        <v>109605</v>
      </c>
      <c r="P1224" s="7">
        <v>3835128</v>
      </c>
      <c r="Q1224" s="7" t="s">
        <v>107956</v>
      </c>
      <c r="R1224"/>
    </row>
    <row r="1225" spans="1:18" ht="33.75" x14ac:dyDescent="0.2">
      <c r="A1225" s="10" t="s">
        <v>104993</v>
      </c>
      <c r="B1225" s="10" t="s">
        <v>109222</v>
      </c>
      <c r="C1225" s="11">
        <v>1</v>
      </c>
      <c r="D1225" s="11">
        <v>1</v>
      </c>
      <c r="E1225" s="11">
        <v>12</v>
      </c>
      <c r="F1225" s="12">
        <v>1</v>
      </c>
      <c r="G1225" s="7" t="s">
        <v>120</v>
      </c>
      <c r="H1225" s="12">
        <v>0</v>
      </c>
      <c r="I1225" s="13">
        <v>7155167</v>
      </c>
      <c r="J1225" s="13">
        <v>7155167</v>
      </c>
      <c r="K1225" s="14">
        <v>0</v>
      </c>
      <c r="L1225" s="14">
        <v>0</v>
      </c>
      <c r="M1225" s="15"/>
      <c r="N1225" s="7" t="s">
        <v>104</v>
      </c>
      <c r="O1225" s="10" t="s">
        <v>109606</v>
      </c>
      <c r="P1225" s="7">
        <v>3839016</v>
      </c>
      <c r="Q1225" s="7" t="s">
        <v>107865</v>
      </c>
      <c r="R1225"/>
    </row>
    <row r="1226" spans="1:18" ht="45" x14ac:dyDescent="0.2">
      <c r="A1226" s="10" t="s">
        <v>45899</v>
      </c>
      <c r="B1226" s="10" t="s">
        <v>109223</v>
      </c>
      <c r="C1226" s="11">
        <v>1</v>
      </c>
      <c r="D1226" s="11">
        <v>1</v>
      </c>
      <c r="E1226" s="11">
        <v>5</v>
      </c>
      <c r="F1226" s="12">
        <v>1</v>
      </c>
      <c r="G1226" s="7" t="s">
        <v>58</v>
      </c>
      <c r="H1226" s="12">
        <v>0</v>
      </c>
      <c r="I1226" s="13">
        <v>76000000</v>
      </c>
      <c r="J1226" s="13">
        <v>76000000</v>
      </c>
      <c r="K1226" s="14">
        <v>0</v>
      </c>
      <c r="L1226" s="14">
        <v>0</v>
      </c>
      <c r="M1226" s="15"/>
      <c r="N1226" s="7" t="s">
        <v>104</v>
      </c>
      <c r="O1226" s="10" t="s">
        <v>109607</v>
      </c>
      <c r="P1226" s="7" t="s">
        <v>108102</v>
      </c>
      <c r="Q1226" s="7" t="s">
        <v>107955</v>
      </c>
      <c r="R1226"/>
    </row>
    <row r="1227" spans="1:18" ht="33.75" x14ac:dyDescent="0.2">
      <c r="A1227" s="10" t="s">
        <v>93209</v>
      </c>
      <c r="B1227" s="10" t="s">
        <v>109224</v>
      </c>
      <c r="C1227" s="11">
        <v>1</v>
      </c>
      <c r="D1227" s="11">
        <v>1</v>
      </c>
      <c r="E1227" s="11">
        <v>9</v>
      </c>
      <c r="F1227" s="12">
        <v>1</v>
      </c>
      <c r="G1227" s="7" t="s">
        <v>58</v>
      </c>
      <c r="H1227" s="12">
        <v>0</v>
      </c>
      <c r="I1227" s="13">
        <v>76000000</v>
      </c>
      <c r="J1227" s="13">
        <v>76000000</v>
      </c>
      <c r="K1227" s="14">
        <v>0</v>
      </c>
      <c r="L1227" s="14">
        <v>0</v>
      </c>
      <c r="M1227" s="15"/>
      <c r="N1227" s="7" t="s">
        <v>104</v>
      </c>
      <c r="O1227" s="10" t="s">
        <v>109607</v>
      </c>
      <c r="P1227" s="7" t="s">
        <v>108102</v>
      </c>
      <c r="Q1227" s="7" t="s">
        <v>107955</v>
      </c>
      <c r="R1227"/>
    </row>
    <row r="1228" spans="1:18" ht="45" x14ac:dyDescent="0.2">
      <c r="A1228" s="10" t="s">
        <v>105640</v>
      </c>
      <c r="B1228" s="10" t="s">
        <v>109225</v>
      </c>
      <c r="C1228" s="11">
        <v>1</v>
      </c>
      <c r="D1228" s="11">
        <v>1</v>
      </c>
      <c r="E1228" s="11">
        <v>9</v>
      </c>
      <c r="F1228" s="12">
        <v>1</v>
      </c>
      <c r="G1228" s="7" t="s">
        <v>44</v>
      </c>
      <c r="H1228" s="12">
        <v>0</v>
      </c>
      <c r="I1228" s="13">
        <v>450000000</v>
      </c>
      <c r="J1228" s="13">
        <v>450000000</v>
      </c>
      <c r="K1228" s="14">
        <v>1</v>
      </c>
      <c r="L1228" s="14">
        <v>1</v>
      </c>
      <c r="M1228" s="15"/>
      <c r="N1228" s="7" t="s">
        <v>104</v>
      </c>
      <c r="O1228" s="10" t="s">
        <v>109607</v>
      </c>
      <c r="P1228" s="7" t="s">
        <v>108102</v>
      </c>
      <c r="Q1228" s="7" t="s">
        <v>107955</v>
      </c>
      <c r="R1228"/>
    </row>
    <row r="1229" spans="1:18" ht="33.75" x14ac:dyDescent="0.2">
      <c r="A1229" s="10" t="s">
        <v>103855</v>
      </c>
      <c r="B1229" s="10" t="s">
        <v>109226</v>
      </c>
      <c r="C1229" s="11">
        <v>1</v>
      </c>
      <c r="D1229" s="11">
        <v>1</v>
      </c>
      <c r="E1229" s="11">
        <v>9</v>
      </c>
      <c r="F1229" s="12">
        <v>1</v>
      </c>
      <c r="G1229" s="7" t="s">
        <v>44</v>
      </c>
      <c r="H1229" s="12">
        <v>0</v>
      </c>
      <c r="I1229" s="13">
        <v>120000000</v>
      </c>
      <c r="J1229" s="13">
        <v>120000000</v>
      </c>
      <c r="K1229" s="14">
        <v>0</v>
      </c>
      <c r="L1229" s="14">
        <v>0</v>
      </c>
      <c r="M1229" s="15"/>
      <c r="N1229" s="7" t="s">
        <v>104</v>
      </c>
      <c r="O1229" s="10" t="s">
        <v>109607</v>
      </c>
      <c r="P1229" s="7" t="s">
        <v>108102</v>
      </c>
      <c r="Q1229" s="7" t="s">
        <v>107955</v>
      </c>
      <c r="R1229"/>
    </row>
    <row r="1230" spans="1:18" ht="45" x14ac:dyDescent="0.2">
      <c r="A1230" s="10" t="s">
        <v>50064</v>
      </c>
      <c r="B1230" s="10" t="s">
        <v>109227</v>
      </c>
      <c r="C1230" s="11">
        <v>1</v>
      </c>
      <c r="D1230" s="11">
        <v>1</v>
      </c>
      <c r="E1230" s="11">
        <v>5</v>
      </c>
      <c r="F1230" s="12">
        <v>1</v>
      </c>
      <c r="G1230" s="7" t="s">
        <v>58</v>
      </c>
      <c r="H1230" s="12">
        <v>0</v>
      </c>
      <c r="I1230" s="13">
        <v>9397072</v>
      </c>
      <c r="J1230" s="13">
        <v>9397072</v>
      </c>
      <c r="K1230" s="14">
        <v>0</v>
      </c>
      <c r="L1230" s="14">
        <v>0</v>
      </c>
      <c r="M1230" s="15"/>
      <c r="N1230" s="7" t="s">
        <v>104</v>
      </c>
      <c r="O1230" s="10" t="s">
        <v>109607</v>
      </c>
      <c r="P1230" s="7" t="s">
        <v>108102</v>
      </c>
      <c r="Q1230" s="7" t="s">
        <v>107955</v>
      </c>
      <c r="R1230"/>
    </row>
    <row r="1231" spans="1:18" ht="45" x14ac:dyDescent="0.2">
      <c r="A1231" s="10" t="s">
        <v>97661</v>
      </c>
      <c r="B1231" s="10" t="s">
        <v>109228</v>
      </c>
      <c r="C1231" s="11">
        <v>1</v>
      </c>
      <c r="D1231" s="11">
        <v>1</v>
      </c>
      <c r="E1231" s="11">
        <v>5</v>
      </c>
      <c r="F1231" s="12">
        <v>1</v>
      </c>
      <c r="G1231" s="7" t="s">
        <v>58</v>
      </c>
      <c r="H1231" s="12">
        <v>0</v>
      </c>
      <c r="I1231" s="13">
        <v>51000000</v>
      </c>
      <c r="J1231" s="13">
        <v>51000000</v>
      </c>
      <c r="K1231" s="14">
        <v>0</v>
      </c>
      <c r="L1231" s="14">
        <v>0</v>
      </c>
      <c r="M1231" s="15"/>
      <c r="N1231" s="7" t="s">
        <v>104</v>
      </c>
      <c r="O1231" s="10" t="s">
        <v>109608</v>
      </c>
      <c r="P1231" s="7" t="s">
        <v>108103</v>
      </c>
      <c r="Q1231" s="7" t="s">
        <v>108104</v>
      </c>
      <c r="R1231"/>
    </row>
    <row r="1232" spans="1:18" ht="45" x14ac:dyDescent="0.2">
      <c r="A1232" s="10" t="s">
        <v>52371</v>
      </c>
      <c r="B1232" s="10" t="s">
        <v>109229</v>
      </c>
      <c r="C1232" s="11">
        <v>1</v>
      </c>
      <c r="D1232" s="11">
        <v>1</v>
      </c>
      <c r="E1232" s="11">
        <v>9</v>
      </c>
      <c r="F1232" s="12">
        <v>1</v>
      </c>
      <c r="G1232" s="7" t="s">
        <v>58</v>
      </c>
      <c r="H1232" s="12">
        <v>0</v>
      </c>
      <c r="I1232" s="13">
        <v>26000000</v>
      </c>
      <c r="J1232" s="13">
        <v>26000000</v>
      </c>
      <c r="K1232" s="14">
        <v>0</v>
      </c>
      <c r="L1232" s="14">
        <v>0</v>
      </c>
      <c r="M1232" s="15"/>
      <c r="N1232" s="7" t="s">
        <v>104</v>
      </c>
      <c r="O1232" s="10" t="s">
        <v>109609</v>
      </c>
      <c r="P1232" s="7">
        <v>3839345</v>
      </c>
      <c r="Q1232" s="7" t="s">
        <v>108105</v>
      </c>
      <c r="R1232"/>
    </row>
    <row r="1233" spans="1:18" ht="33.75" x14ac:dyDescent="0.2">
      <c r="A1233" s="10" t="s">
        <v>105041</v>
      </c>
      <c r="B1233" s="10" t="s">
        <v>109230</v>
      </c>
      <c r="C1233" s="11">
        <v>9</v>
      </c>
      <c r="D1233" s="11">
        <v>9</v>
      </c>
      <c r="E1233" s="11">
        <v>6</v>
      </c>
      <c r="F1233" s="12">
        <v>1</v>
      </c>
      <c r="G1233" s="7" t="s">
        <v>44</v>
      </c>
      <c r="H1233" s="12">
        <v>0</v>
      </c>
      <c r="I1233" s="13">
        <v>870339225</v>
      </c>
      <c r="J1233" s="13">
        <v>418000000</v>
      </c>
      <c r="K1233" s="14">
        <v>1</v>
      </c>
      <c r="L1233" s="14">
        <v>1</v>
      </c>
      <c r="M1233" s="15"/>
      <c r="N1233" s="7" t="s">
        <v>104</v>
      </c>
      <c r="O1233" s="10" t="s">
        <v>109607</v>
      </c>
      <c r="P1233" s="7" t="s">
        <v>108102</v>
      </c>
      <c r="Q1233" s="7" t="s">
        <v>107955</v>
      </c>
      <c r="R1233"/>
    </row>
    <row r="1234" spans="1:18" ht="56.25" x14ac:dyDescent="0.2">
      <c r="A1234" s="10" t="s">
        <v>45899</v>
      </c>
      <c r="B1234" s="10" t="s">
        <v>109231</v>
      </c>
      <c r="C1234" s="11">
        <v>6</v>
      </c>
      <c r="D1234" s="11">
        <v>6</v>
      </c>
      <c r="E1234" s="11">
        <v>15</v>
      </c>
      <c r="F1234" s="12">
        <v>1</v>
      </c>
      <c r="G1234" s="7" t="s">
        <v>44</v>
      </c>
      <c r="H1234" s="12">
        <v>0</v>
      </c>
      <c r="I1234" s="13">
        <v>329000000</v>
      </c>
      <c r="J1234" s="13">
        <v>90000000</v>
      </c>
      <c r="K1234" s="14">
        <v>1</v>
      </c>
      <c r="L1234" s="14">
        <v>1</v>
      </c>
      <c r="M1234" s="15"/>
      <c r="N1234" s="7" t="s">
        <v>104</v>
      </c>
      <c r="O1234" s="10" t="s">
        <v>109607</v>
      </c>
      <c r="P1234" s="7" t="s">
        <v>108102</v>
      </c>
      <c r="Q1234" s="7" t="s">
        <v>107955</v>
      </c>
      <c r="R1234"/>
    </row>
    <row r="1235" spans="1:18" ht="45" x14ac:dyDescent="0.2">
      <c r="A1235" s="10" t="s">
        <v>103603</v>
      </c>
      <c r="B1235" s="10" t="s">
        <v>109232</v>
      </c>
      <c r="C1235" s="11">
        <v>7</v>
      </c>
      <c r="D1235" s="11">
        <v>7</v>
      </c>
      <c r="E1235" s="11">
        <v>5</v>
      </c>
      <c r="F1235" s="12">
        <v>1</v>
      </c>
      <c r="G1235" s="7" t="s">
        <v>120</v>
      </c>
      <c r="H1235" s="12">
        <v>0</v>
      </c>
      <c r="I1235" s="13">
        <v>12000000</v>
      </c>
      <c r="J1235" s="13">
        <v>12000000</v>
      </c>
      <c r="K1235" s="14">
        <v>0</v>
      </c>
      <c r="L1235" s="14">
        <v>0</v>
      </c>
      <c r="M1235" s="15"/>
      <c r="N1235" s="7" t="s">
        <v>104</v>
      </c>
      <c r="O1235" s="10" t="s">
        <v>109607</v>
      </c>
      <c r="P1235" s="7" t="s">
        <v>108102</v>
      </c>
      <c r="Q1235" s="7" t="s">
        <v>107955</v>
      </c>
      <c r="R1235"/>
    </row>
    <row r="1236" spans="1:18" ht="56.25" x14ac:dyDescent="0.2">
      <c r="A1236" s="10" t="s">
        <v>105372</v>
      </c>
      <c r="B1236" s="10" t="s">
        <v>109233</v>
      </c>
      <c r="C1236" s="11">
        <v>1</v>
      </c>
      <c r="D1236" s="11">
        <v>1</v>
      </c>
      <c r="E1236" s="11">
        <v>10</v>
      </c>
      <c r="F1236" s="12">
        <v>1</v>
      </c>
      <c r="G1236" s="7" t="s">
        <v>120</v>
      </c>
      <c r="H1236" s="12">
        <v>0</v>
      </c>
      <c r="I1236" s="13">
        <v>11444820146</v>
      </c>
      <c r="J1236" s="13">
        <v>2970719000</v>
      </c>
      <c r="K1236" s="14">
        <v>1</v>
      </c>
      <c r="L1236" s="14">
        <v>3</v>
      </c>
      <c r="M1236" s="15"/>
      <c r="N1236" s="7" t="s">
        <v>104</v>
      </c>
      <c r="O1236" s="10" t="s">
        <v>109603</v>
      </c>
      <c r="P1236" s="7" t="s">
        <v>108099</v>
      </c>
      <c r="Q1236" s="7" t="s">
        <v>108100</v>
      </c>
      <c r="R1236"/>
    </row>
    <row r="1237" spans="1:18" ht="33.75" x14ac:dyDescent="0.2">
      <c r="A1237" s="10" t="s">
        <v>105458</v>
      </c>
      <c r="B1237" s="10" t="s">
        <v>109234</v>
      </c>
      <c r="C1237" s="11">
        <v>6</v>
      </c>
      <c r="D1237" s="11">
        <v>6</v>
      </c>
      <c r="E1237" s="11">
        <v>8</v>
      </c>
      <c r="F1237" s="12">
        <v>1</v>
      </c>
      <c r="G1237" s="7" t="s">
        <v>17</v>
      </c>
      <c r="H1237" s="12">
        <v>4</v>
      </c>
      <c r="I1237" s="13">
        <v>473500000</v>
      </c>
      <c r="J1237" s="13">
        <v>473500000</v>
      </c>
      <c r="K1237" s="14">
        <v>0</v>
      </c>
      <c r="L1237" s="14">
        <v>0</v>
      </c>
      <c r="M1237" s="15"/>
      <c r="N1237" s="7" t="s">
        <v>104</v>
      </c>
      <c r="O1237" s="10" t="s">
        <v>109610</v>
      </c>
      <c r="P1237" s="7" t="s">
        <v>107940</v>
      </c>
      <c r="Q1237" s="7" t="s">
        <v>108106</v>
      </c>
      <c r="R1237"/>
    </row>
    <row r="1238" spans="1:18" ht="45" x14ac:dyDescent="0.2">
      <c r="A1238" s="10" t="s">
        <v>105434</v>
      </c>
      <c r="B1238" s="10" t="s">
        <v>109235</v>
      </c>
      <c r="C1238" s="11">
        <v>2</v>
      </c>
      <c r="D1238" s="11">
        <v>2</v>
      </c>
      <c r="E1238" s="11">
        <v>8</v>
      </c>
      <c r="F1238" s="12">
        <v>1</v>
      </c>
      <c r="G1238" s="7" t="s">
        <v>44</v>
      </c>
      <c r="H1238" s="12">
        <v>4</v>
      </c>
      <c r="I1238" s="13">
        <v>473500000</v>
      </c>
      <c r="J1238" s="13">
        <v>473500000</v>
      </c>
      <c r="K1238" s="14">
        <v>0</v>
      </c>
      <c r="L1238" s="14">
        <v>0</v>
      </c>
      <c r="M1238" s="15"/>
      <c r="N1238" s="7" t="s">
        <v>104</v>
      </c>
      <c r="O1238" s="10" t="s">
        <v>109611</v>
      </c>
      <c r="P1238" s="7" t="s">
        <v>107951</v>
      </c>
      <c r="Q1238" s="7" t="s">
        <v>107952</v>
      </c>
      <c r="R1238"/>
    </row>
    <row r="1239" spans="1:18" ht="56.25" x14ac:dyDescent="0.2">
      <c r="A1239" s="10" t="s">
        <v>106688</v>
      </c>
      <c r="B1239" s="10" t="s">
        <v>109236</v>
      </c>
      <c r="C1239" s="11">
        <v>7</v>
      </c>
      <c r="D1239" s="11">
        <v>7</v>
      </c>
      <c r="E1239" s="11">
        <v>5</v>
      </c>
      <c r="F1239" s="12">
        <v>1</v>
      </c>
      <c r="G1239" s="7" t="s">
        <v>120</v>
      </c>
      <c r="H1239" s="12">
        <v>4</v>
      </c>
      <c r="I1239" s="13">
        <v>300000000</v>
      </c>
      <c r="J1239" s="13">
        <v>300000000</v>
      </c>
      <c r="K1239" s="14">
        <v>0</v>
      </c>
      <c r="L1239" s="14">
        <v>0</v>
      </c>
      <c r="M1239" s="15"/>
      <c r="N1239" s="7" t="s">
        <v>104</v>
      </c>
      <c r="O1239" s="10" t="s">
        <v>109612</v>
      </c>
      <c r="P1239" s="7" t="s">
        <v>107943</v>
      </c>
      <c r="Q1239" s="7" t="s">
        <v>107944</v>
      </c>
      <c r="R1239"/>
    </row>
    <row r="1240" spans="1:18" ht="33.75" x14ac:dyDescent="0.2">
      <c r="A1240" s="10" t="s">
        <v>109463</v>
      </c>
      <c r="B1240" s="10" t="s">
        <v>109237</v>
      </c>
      <c r="C1240" s="11">
        <v>7</v>
      </c>
      <c r="D1240" s="11">
        <v>7</v>
      </c>
      <c r="E1240" s="11">
        <v>5</v>
      </c>
      <c r="F1240" s="12">
        <v>1</v>
      </c>
      <c r="G1240" s="7" t="s">
        <v>120</v>
      </c>
      <c r="H1240" s="12">
        <v>4</v>
      </c>
      <c r="I1240" s="13">
        <v>250000000</v>
      </c>
      <c r="J1240" s="13">
        <v>250000000</v>
      </c>
      <c r="K1240" s="14">
        <v>0</v>
      </c>
      <c r="L1240" s="14">
        <v>0</v>
      </c>
      <c r="M1240" s="15"/>
      <c r="N1240" s="7" t="s">
        <v>104</v>
      </c>
      <c r="O1240" s="10" t="s">
        <v>109612</v>
      </c>
      <c r="P1240" s="7" t="s">
        <v>107943</v>
      </c>
      <c r="Q1240" s="7" t="s">
        <v>107944</v>
      </c>
      <c r="R1240"/>
    </row>
    <row r="1241" spans="1:18" ht="33.75" x14ac:dyDescent="0.2">
      <c r="A1241" s="10" t="s">
        <v>53926</v>
      </c>
      <c r="B1241" s="10" t="s">
        <v>109238</v>
      </c>
      <c r="C1241" s="11">
        <v>8</v>
      </c>
      <c r="D1241" s="11">
        <v>8</v>
      </c>
      <c r="E1241" s="11">
        <v>4</v>
      </c>
      <c r="F1241" s="12">
        <v>1</v>
      </c>
      <c r="G1241" s="7" t="s">
        <v>58</v>
      </c>
      <c r="H1241" s="12">
        <v>4</v>
      </c>
      <c r="I1241" s="13">
        <v>120000000</v>
      </c>
      <c r="J1241" s="13">
        <v>120000000</v>
      </c>
      <c r="K1241" s="14">
        <v>0</v>
      </c>
      <c r="L1241" s="14">
        <v>0</v>
      </c>
      <c r="M1241" s="15"/>
      <c r="N1241" s="7" t="s">
        <v>104</v>
      </c>
      <c r="O1241" s="10" t="s">
        <v>109613</v>
      </c>
      <c r="P1241" s="7" t="s">
        <v>107948</v>
      </c>
      <c r="Q1241" s="7" t="s">
        <v>107949</v>
      </c>
      <c r="R1241"/>
    </row>
    <row r="1242" spans="1:18" ht="33.75" x14ac:dyDescent="0.2">
      <c r="A1242" s="10" t="s">
        <v>109464</v>
      </c>
      <c r="B1242" s="10" t="s">
        <v>109239</v>
      </c>
      <c r="C1242" s="11">
        <v>2</v>
      </c>
      <c r="D1242" s="11">
        <v>2</v>
      </c>
      <c r="E1242" s="11">
        <v>10</v>
      </c>
      <c r="F1242" s="12">
        <v>1</v>
      </c>
      <c r="G1242" s="7" t="s">
        <v>17</v>
      </c>
      <c r="H1242" s="12">
        <v>4</v>
      </c>
      <c r="I1242" s="13">
        <v>270000000</v>
      </c>
      <c r="J1242" s="13">
        <v>270000000</v>
      </c>
      <c r="K1242" s="14">
        <v>0</v>
      </c>
      <c r="L1242" s="14">
        <v>0</v>
      </c>
      <c r="M1242" s="15"/>
      <c r="N1242" s="7" t="s">
        <v>104</v>
      </c>
      <c r="O1242" s="10" t="s">
        <v>109613</v>
      </c>
      <c r="P1242" s="7" t="s">
        <v>107948</v>
      </c>
      <c r="Q1242" s="7" t="s">
        <v>107949</v>
      </c>
      <c r="R1242"/>
    </row>
    <row r="1243" spans="1:18" ht="33.75" x14ac:dyDescent="0.2">
      <c r="A1243" s="10" t="s">
        <v>109465</v>
      </c>
      <c r="B1243" s="10" t="s">
        <v>109240</v>
      </c>
      <c r="C1243" s="11">
        <v>1</v>
      </c>
      <c r="D1243" s="11">
        <v>1</v>
      </c>
      <c r="E1243" s="11">
        <v>8</v>
      </c>
      <c r="F1243" s="12">
        <v>1</v>
      </c>
      <c r="G1243" s="7" t="s">
        <v>120</v>
      </c>
      <c r="H1243" s="12">
        <v>0</v>
      </c>
      <c r="I1243" s="13">
        <v>735988960</v>
      </c>
      <c r="J1243" s="13">
        <v>735988960</v>
      </c>
      <c r="K1243" s="14">
        <v>1</v>
      </c>
      <c r="L1243" s="14">
        <v>3</v>
      </c>
      <c r="M1243" s="15"/>
      <c r="N1243" s="7" t="s">
        <v>104</v>
      </c>
      <c r="O1243" s="10" t="s">
        <v>109614</v>
      </c>
      <c r="P1243" s="7" t="s">
        <v>108107</v>
      </c>
      <c r="Q1243" s="7" t="s">
        <v>108108</v>
      </c>
      <c r="R1243"/>
    </row>
    <row r="1244" spans="1:18" ht="90" x14ac:dyDescent="0.2">
      <c r="A1244" s="10" t="s">
        <v>43861</v>
      </c>
      <c r="B1244" s="10" t="s">
        <v>109241</v>
      </c>
      <c r="C1244" s="11">
        <v>3</v>
      </c>
      <c r="D1244" s="11">
        <v>3</v>
      </c>
      <c r="E1244" s="11">
        <v>4</v>
      </c>
      <c r="F1244" s="12">
        <v>1</v>
      </c>
      <c r="G1244" s="7" t="s">
        <v>17</v>
      </c>
      <c r="H1244" s="12">
        <v>4</v>
      </c>
      <c r="I1244" s="13">
        <v>312000000</v>
      </c>
      <c r="J1244" s="13">
        <v>312000000</v>
      </c>
      <c r="K1244" s="14">
        <v>0</v>
      </c>
      <c r="L1244" s="14">
        <v>0</v>
      </c>
      <c r="M1244" s="15"/>
      <c r="N1244" s="7" t="s">
        <v>104</v>
      </c>
      <c r="O1244" s="10" t="s">
        <v>109613</v>
      </c>
      <c r="P1244" s="7" t="s">
        <v>107950</v>
      </c>
      <c r="Q1244" s="7" t="s">
        <v>107949</v>
      </c>
      <c r="R1244"/>
    </row>
    <row r="1245" spans="1:18" ht="33.75" x14ac:dyDescent="0.2">
      <c r="A1245" s="10" t="s">
        <v>105768</v>
      </c>
      <c r="B1245" s="10" t="s">
        <v>109242</v>
      </c>
      <c r="C1245" s="11">
        <v>4</v>
      </c>
      <c r="D1245" s="11">
        <v>4</v>
      </c>
      <c r="E1245" s="11">
        <v>4</v>
      </c>
      <c r="F1245" s="12">
        <v>1</v>
      </c>
      <c r="G1245" s="7" t="s">
        <v>17</v>
      </c>
      <c r="H1245" s="12">
        <v>4</v>
      </c>
      <c r="I1245" s="13">
        <v>150000000</v>
      </c>
      <c r="J1245" s="13">
        <v>150000000</v>
      </c>
      <c r="K1245" s="14">
        <v>0</v>
      </c>
      <c r="L1245" s="14">
        <v>0</v>
      </c>
      <c r="M1245" s="15"/>
      <c r="N1245" s="7" t="s">
        <v>104</v>
      </c>
      <c r="O1245" s="10" t="s">
        <v>109613</v>
      </c>
      <c r="P1245" s="7" t="s">
        <v>107950</v>
      </c>
      <c r="Q1245" s="7" t="s">
        <v>107949</v>
      </c>
      <c r="R1245"/>
    </row>
    <row r="1246" spans="1:18" ht="33.75" x14ac:dyDescent="0.2">
      <c r="A1246" s="10" t="s">
        <v>43861</v>
      </c>
      <c r="B1246" s="10" t="s">
        <v>109243</v>
      </c>
      <c r="C1246" s="11">
        <v>3</v>
      </c>
      <c r="D1246" s="11">
        <v>3</v>
      </c>
      <c r="E1246" s="11">
        <v>8</v>
      </c>
      <c r="F1246" s="12">
        <v>1</v>
      </c>
      <c r="G1246" s="7" t="s">
        <v>17</v>
      </c>
      <c r="H1246" s="12">
        <v>4</v>
      </c>
      <c r="I1246" s="13">
        <v>330000000</v>
      </c>
      <c r="J1246" s="13">
        <v>330000000</v>
      </c>
      <c r="K1246" s="14">
        <v>0</v>
      </c>
      <c r="L1246" s="14">
        <v>0</v>
      </c>
      <c r="M1246" s="15"/>
      <c r="N1246" s="7" t="s">
        <v>104</v>
      </c>
      <c r="O1246" s="10" t="s">
        <v>109615</v>
      </c>
      <c r="P1246" s="7" t="s">
        <v>107950</v>
      </c>
      <c r="Q1246" s="7" t="s">
        <v>107949</v>
      </c>
      <c r="R1246"/>
    </row>
    <row r="1247" spans="1:18" ht="33.75" x14ac:dyDescent="0.2">
      <c r="A1247" s="10" t="s">
        <v>42531</v>
      </c>
      <c r="B1247" s="10" t="s">
        <v>109244</v>
      </c>
      <c r="C1247" s="11">
        <v>7</v>
      </c>
      <c r="D1247" s="11">
        <v>7</v>
      </c>
      <c r="E1247" s="11">
        <v>6</v>
      </c>
      <c r="F1247" s="12">
        <v>1</v>
      </c>
      <c r="G1247" s="7" t="s">
        <v>17</v>
      </c>
      <c r="H1247" s="12">
        <v>4</v>
      </c>
      <c r="I1247" s="13">
        <v>180000000</v>
      </c>
      <c r="J1247" s="13">
        <v>180000000</v>
      </c>
      <c r="K1247" s="14">
        <v>0</v>
      </c>
      <c r="L1247" s="14">
        <v>0</v>
      </c>
      <c r="M1247" s="15"/>
      <c r="N1247" s="7" t="s">
        <v>104</v>
      </c>
      <c r="O1247" s="10" t="s">
        <v>109613</v>
      </c>
      <c r="P1247" s="7" t="s">
        <v>107950</v>
      </c>
      <c r="Q1247" s="7" t="s">
        <v>107949</v>
      </c>
      <c r="R1247"/>
    </row>
    <row r="1248" spans="1:18" ht="33.75" x14ac:dyDescent="0.2">
      <c r="A1248" s="10" t="s">
        <v>46673</v>
      </c>
      <c r="B1248" s="10" t="s">
        <v>109245</v>
      </c>
      <c r="C1248" s="11">
        <v>3</v>
      </c>
      <c r="D1248" s="11">
        <v>3</v>
      </c>
      <c r="E1248" s="11">
        <v>8</v>
      </c>
      <c r="F1248" s="12">
        <v>1</v>
      </c>
      <c r="G1248" s="7" t="s">
        <v>58</v>
      </c>
      <c r="H1248" s="12">
        <v>4</v>
      </c>
      <c r="I1248" s="13">
        <v>40000000</v>
      </c>
      <c r="J1248" s="13">
        <v>40000000</v>
      </c>
      <c r="K1248" s="14">
        <v>0</v>
      </c>
      <c r="L1248" s="14">
        <v>0</v>
      </c>
      <c r="M1248" s="15"/>
      <c r="N1248" s="7" t="s">
        <v>104</v>
      </c>
      <c r="O1248" s="10" t="s">
        <v>109613</v>
      </c>
      <c r="P1248" s="7" t="s">
        <v>107950</v>
      </c>
      <c r="Q1248" s="7" t="s">
        <v>107949</v>
      </c>
      <c r="R1248"/>
    </row>
    <row r="1249" spans="1:18" ht="33.75" x14ac:dyDescent="0.2">
      <c r="A1249" s="10" t="s">
        <v>105768</v>
      </c>
      <c r="B1249" s="10" t="s">
        <v>109246</v>
      </c>
      <c r="C1249" s="11">
        <v>3</v>
      </c>
      <c r="D1249" s="11">
        <v>3</v>
      </c>
      <c r="E1249" s="11">
        <v>8</v>
      </c>
      <c r="F1249" s="12">
        <v>1</v>
      </c>
      <c r="G1249" s="7" t="s">
        <v>44</v>
      </c>
      <c r="H1249" s="12">
        <v>4</v>
      </c>
      <c r="I1249" s="13">
        <v>260000000</v>
      </c>
      <c r="J1249" s="13">
        <v>260000000</v>
      </c>
      <c r="K1249" s="14">
        <v>0</v>
      </c>
      <c r="L1249" s="14">
        <v>0</v>
      </c>
      <c r="M1249" s="15"/>
      <c r="N1249" s="7" t="s">
        <v>104</v>
      </c>
      <c r="O1249" s="10" t="s">
        <v>109613</v>
      </c>
      <c r="P1249" s="7" t="s">
        <v>107950</v>
      </c>
      <c r="Q1249" s="7" t="s">
        <v>107949</v>
      </c>
      <c r="R1249"/>
    </row>
    <row r="1250" spans="1:18" ht="33.75" x14ac:dyDescent="0.2">
      <c r="A1250" s="10" t="s">
        <v>102619</v>
      </c>
      <c r="B1250" s="10" t="s">
        <v>109247</v>
      </c>
      <c r="C1250" s="11">
        <v>3</v>
      </c>
      <c r="D1250" s="11">
        <v>3</v>
      </c>
      <c r="E1250" s="11">
        <v>8</v>
      </c>
      <c r="F1250" s="12">
        <v>1</v>
      </c>
      <c r="G1250" s="7" t="s">
        <v>120</v>
      </c>
      <c r="H1250" s="12">
        <v>4</v>
      </c>
      <c r="I1250" s="13">
        <v>50000000</v>
      </c>
      <c r="J1250" s="13">
        <v>50000000</v>
      </c>
      <c r="K1250" s="14">
        <v>0</v>
      </c>
      <c r="L1250" s="14">
        <v>0</v>
      </c>
      <c r="M1250" s="15"/>
      <c r="N1250" s="7" t="s">
        <v>104</v>
      </c>
      <c r="O1250" s="10" t="s">
        <v>109616</v>
      </c>
      <c r="P1250" s="7" t="s">
        <v>108109</v>
      </c>
      <c r="Q1250" s="7" t="s">
        <v>108110</v>
      </c>
      <c r="R1250"/>
    </row>
    <row r="1251" spans="1:18" ht="33.75" x14ac:dyDescent="0.2">
      <c r="A1251" s="10" t="s">
        <v>102619</v>
      </c>
      <c r="B1251" s="10" t="s">
        <v>109248</v>
      </c>
      <c r="C1251" s="11">
        <v>5</v>
      </c>
      <c r="D1251" s="11">
        <v>5</v>
      </c>
      <c r="E1251" s="11">
        <v>6</v>
      </c>
      <c r="F1251" s="12">
        <v>1</v>
      </c>
      <c r="G1251" s="7" t="s">
        <v>120</v>
      </c>
      <c r="H1251" s="12">
        <v>4</v>
      </c>
      <c r="I1251" s="13">
        <v>20000000</v>
      </c>
      <c r="J1251" s="13">
        <v>20000000</v>
      </c>
      <c r="K1251" s="14">
        <v>0</v>
      </c>
      <c r="L1251" s="14">
        <v>0</v>
      </c>
      <c r="M1251" s="15"/>
      <c r="N1251" s="7" t="s">
        <v>104</v>
      </c>
      <c r="O1251" s="10" t="s">
        <v>109617</v>
      </c>
      <c r="P1251" s="7" t="s">
        <v>108111</v>
      </c>
      <c r="Q1251" s="7" t="s">
        <v>108112</v>
      </c>
      <c r="R1251"/>
    </row>
    <row r="1252" spans="1:18" ht="33.75" x14ac:dyDescent="0.2">
      <c r="A1252" s="10" t="s">
        <v>109463</v>
      </c>
      <c r="B1252" s="10" t="s">
        <v>109249</v>
      </c>
      <c r="C1252" s="11">
        <v>5</v>
      </c>
      <c r="D1252" s="11">
        <v>5</v>
      </c>
      <c r="E1252" s="11">
        <v>7</v>
      </c>
      <c r="F1252" s="12">
        <v>1</v>
      </c>
      <c r="G1252" s="7" t="s">
        <v>120</v>
      </c>
      <c r="H1252" s="12">
        <v>4</v>
      </c>
      <c r="I1252" s="13">
        <v>494000000</v>
      </c>
      <c r="J1252" s="13">
        <v>494000000</v>
      </c>
      <c r="K1252" s="14">
        <v>0</v>
      </c>
      <c r="L1252" s="14">
        <v>0</v>
      </c>
      <c r="M1252" s="15"/>
      <c r="N1252" s="7" t="s">
        <v>104</v>
      </c>
      <c r="O1252" s="10" t="s">
        <v>109618</v>
      </c>
      <c r="P1252" s="7" t="s">
        <v>107941</v>
      </c>
      <c r="Q1252" s="7" t="s">
        <v>107942</v>
      </c>
      <c r="R1252"/>
    </row>
    <row r="1253" spans="1:18" ht="33.75" x14ac:dyDescent="0.2">
      <c r="A1253" s="10" t="s">
        <v>105458</v>
      </c>
      <c r="B1253" s="10" t="s">
        <v>109250</v>
      </c>
      <c r="C1253" s="11">
        <v>1</v>
      </c>
      <c r="D1253" s="11">
        <v>1</v>
      </c>
      <c r="E1253" s="11">
        <v>8</v>
      </c>
      <c r="F1253" s="12">
        <v>1</v>
      </c>
      <c r="G1253" s="7" t="s">
        <v>120</v>
      </c>
      <c r="H1253" s="12">
        <v>4</v>
      </c>
      <c r="I1253" s="13">
        <v>1206589461</v>
      </c>
      <c r="J1253" s="13">
        <v>965271569</v>
      </c>
      <c r="K1253" s="14">
        <v>1</v>
      </c>
      <c r="L1253" s="14">
        <v>3</v>
      </c>
      <c r="M1253" s="15"/>
      <c r="N1253" s="7" t="s">
        <v>104</v>
      </c>
      <c r="O1253" s="10" t="s">
        <v>109619</v>
      </c>
      <c r="P1253" s="7">
        <v>3839907</v>
      </c>
      <c r="Q1253" s="7" t="s">
        <v>107953</v>
      </c>
      <c r="R1253"/>
    </row>
    <row r="1254" spans="1:18" ht="33.75" x14ac:dyDescent="0.2">
      <c r="A1254" s="10" t="s">
        <v>105414</v>
      </c>
      <c r="B1254" s="10" t="s">
        <v>109251</v>
      </c>
      <c r="C1254" s="11">
        <v>10</v>
      </c>
      <c r="D1254" s="11">
        <v>10</v>
      </c>
      <c r="E1254" s="11">
        <v>1</v>
      </c>
      <c r="F1254" s="12">
        <v>1</v>
      </c>
      <c r="G1254" s="7" t="s">
        <v>58</v>
      </c>
      <c r="H1254" s="12">
        <v>4</v>
      </c>
      <c r="I1254" s="13">
        <v>73000000</v>
      </c>
      <c r="J1254" s="13">
        <v>73000000</v>
      </c>
      <c r="K1254" s="14">
        <v>0</v>
      </c>
      <c r="L1254" s="14">
        <v>0</v>
      </c>
      <c r="M1254" s="15"/>
      <c r="N1254" s="7" t="s">
        <v>104</v>
      </c>
      <c r="O1254" s="10" t="s">
        <v>109620</v>
      </c>
      <c r="P1254" s="7" t="s">
        <v>107951</v>
      </c>
      <c r="Q1254" s="7" t="s">
        <v>107953</v>
      </c>
      <c r="R1254"/>
    </row>
    <row r="1255" spans="1:18" ht="33.75" x14ac:dyDescent="0.2">
      <c r="A1255" s="10" t="s">
        <v>43927</v>
      </c>
      <c r="B1255" s="10" t="s">
        <v>109252</v>
      </c>
      <c r="C1255" s="11">
        <v>10</v>
      </c>
      <c r="D1255" s="11">
        <v>10</v>
      </c>
      <c r="E1255" s="11">
        <v>1</v>
      </c>
      <c r="F1255" s="12">
        <v>1</v>
      </c>
      <c r="G1255" s="7" t="s">
        <v>58</v>
      </c>
      <c r="H1255" s="12">
        <v>4</v>
      </c>
      <c r="I1255" s="13">
        <v>50000000</v>
      </c>
      <c r="J1255" s="13">
        <v>50000000</v>
      </c>
      <c r="K1255" s="14">
        <v>0</v>
      </c>
      <c r="L1255" s="14">
        <v>0</v>
      </c>
      <c r="M1255" s="15"/>
      <c r="N1255" s="7" t="s">
        <v>104</v>
      </c>
      <c r="O1255" s="10" t="s">
        <v>109620</v>
      </c>
      <c r="P1255" s="7" t="s">
        <v>107951</v>
      </c>
      <c r="Q1255" s="7" t="s">
        <v>107953</v>
      </c>
      <c r="R1255"/>
    </row>
    <row r="1256" spans="1:18" ht="33.75" x14ac:dyDescent="0.2">
      <c r="A1256" s="10" t="s">
        <v>105688</v>
      </c>
      <c r="B1256" s="10" t="s">
        <v>109253</v>
      </c>
      <c r="C1256" s="11">
        <v>4</v>
      </c>
      <c r="D1256" s="11">
        <v>4</v>
      </c>
      <c r="E1256" s="11">
        <v>9</v>
      </c>
      <c r="F1256" s="12">
        <v>1</v>
      </c>
      <c r="G1256" s="7" t="s">
        <v>44</v>
      </c>
      <c r="H1256" s="12">
        <v>4</v>
      </c>
      <c r="I1256" s="13">
        <v>150000000</v>
      </c>
      <c r="J1256" s="13">
        <v>150000000</v>
      </c>
      <c r="K1256" s="14">
        <v>0</v>
      </c>
      <c r="L1256" s="14">
        <v>0</v>
      </c>
      <c r="M1256" s="15"/>
      <c r="N1256" s="7" t="s">
        <v>104</v>
      </c>
      <c r="O1256" s="10" t="s">
        <v>109621</v>
      </c>
      <c r="P1256" s="7" t="s">
        <v>108113</v>
      </c>
      <c r="Q1256" s="7" t="s">
        <v>107945</v>
      </c>
      <c r="R1256"/>
    </row>
    <row r="1257" spans="1:18" ht="45" x14ac:dyDescent="0.2">
      <c r="A1257" s="10" t="s">
        <v>105394</v>
      </c>
      <c r="B1257" s="10" t="s">
        <v>109254</v>
      </c>
      <c r="C1257" s="11">
        <v>1</v>
      </c>
      <c r="D1257" s="11">
        <v>1</v>
      </c>
      <c r="E1257" s="11">
        <v>6</v>
      </c>
      <c r="F1257" s="12">
        <v>1</v>
      </c>
      <c r="G1257" s="7" t="s">
        <v>120</v>
      </c>
      <c r="H1257" s="12">
        <v>4</v>
      </c>
      <c r="I1257" s="13">
        <v>2766194230</v>
      </c>
      <c r="J1257" s="13">
        <v>620000000</v>
      </c>
      <c r="K1257" s="14">
        <v>1</v>
      </c>
      <c r="L1257" s="14">
        <v>3</v>
      </c>
      <c r="M1257" s="15"/>
      <c r="N1257" s="7" t="s">
        <v>104</v>
      </c>
      <c r="O1257" s="10" t="s">
        <v>109622</v>
      </c>
      <c r="P1257" s="7" t="s">
        <v>107958</v>
      </c>
      <c r="Q1257" s="7" t="s">
        <v>107959</v>
      </c>
      <c r="R1257"/>
    </row>
    <row r="1258" spans="1:18" ht="33.75" x14ac:dyDescent="0.2">
      <c r="A1258" s="10" t="s">
        <v>105394</v>
      </c>
      <c r="B1258" s="10" t="s">
        <v>109255</v>
      </c>
      <c r="C1258" s="11">
        <v>5</v>
      </c>
      <c r="D1258" s="11">
        <v>5</v>
      </c>
      <c r="E1258" s="11">
        <v>7</v>
      </c>
      <c r="F1258" s="12">
        <v>1</v>
      </c>
      <c r="G1258" s="7" t="s">
        <v>58</v>
      </c>
      <c r="H1258" s="12">
        <v>4</v>
      </c>
      <c r="I1258" s="13">
        <v>40000000</v>
      </c>
      <c r="J1258" s="13">
        <v>40000000</v>
      </c>
      <c r="K1258" s="14">
        <v>0</v>
      </c>
      <c r="L1258" s="14">
        <v>0</v>
      </c>
      <c r="M1258" s="15"/>
      <c r="N1258" s="7" t="s">
        <v>104</v>
      </c>
      <c r="O1258" s="10" t="s">
        <v>109623</v>
      </c>
      <c r="P1258" s="7" t="s">
        <v>107961</v>
      </c>
      <c r="Q1258" s="7" t="s">
        <v>107962</v>
      </c>
      <c r="R1258"/>
    </row>
    <row r="1259" spans="1:18" ht="56.25" x14ac:dyDescent="0.2">
      <c r="A1259" s="10" t="s">
        <v>105386</v>
      </c>
      <c r="B1259" s="10" t="s">
        <v>109256</v>
      </c>
      <c r="C1259" s="11">
        <v>1</v>
      </c>
      <c r="D1259" s="11">
        <v>1</v>
      </c>
      <c r="E1259" s="11">
        <v>10</v>
      </c>
      <c r="F1259" s="12">
        <v>1</v>
      </c>
      <c r="G1259" s="7" t="s">
        <v>58</v>
      </c>
      <c r="H1259" s="12">
        <v>4</v>
      </c>
      <c r="I1259" s="13">
        <v>64760000</v>
      </c>
      <c r="J1259" s="13">
        <v>64760000</v>
      </c>
      <c r="K1259" s="14">
        <v>0</v>
      </c>
      <c r="L1259" s="14">
        <v>0</v>
      </c>
      <c r="M1259" s="15"/>
      <c r="N1259" s="7" t="s">
        <v>104</v>
      </c>
      <c r="O1259" s="10" t="s">
        <v>109624</v>
      </c>
      <c r="P1259" s="7" t="s">
        <v>108114</v>
      </c>
      <c r="Q1259" s="7" t="s">
        <v>108115</v>
      </c>
      <c r="R1259"/>
    </row>
    <row r="1260" spans="1:18" ht="67.5" x14ac:dyDescent="0.2">
      <c r="A1260" s="10" t="s">
        <v>109463</v>
      </c>
      <c r="B1260" s="10" t="s">
        <v>109257</v>
      </c>
      <c r="C1260" s="11">
        <v>9</v>
      </c>
      <c r="D1260" s="11">
        <v>9</v>
      </c>
      <c r="E1260" s="11">
        <v>8</v>
      </c>
      <c r="F1260" s="12">
        <v>1</v>
      </c>
      <c r="G1260" s="7" t="s">
        <v>44</v>
      </c>
      <c r="H1260" s="12">
        <v>4</v>
      </c>
      <c r="I1260" s="13">
        <v>450000000</v>
      </c>
      <c r="J1260" s="13">
        <v>450000000</v>
      </c>
      <c r="K1260" s="14">
        <v>0</v>
      </c>
      <c r="L1260" s="14">
        <v>0</v>
      </c>
      <c r="M1260" s="15"/>
      <c r="N1260" s="7" t="s">
        <v>104</v>
      </c>
      <c r="O1260" s="10" t="s">
        <v>109625</v>
      </c>
      <c r="P1260" s="7" t="s">
        <v>107946</v>
      </c>
      <c r="Q1260" s="7" t="s">
        <v>107947</v>
      </c>
      <c r="R1260"/>
    </row>
    <row r="1261" spans="1:18" ht="33.75" x14ac:dyDescent="0.2">
      <c r="A1261" s="10" t="s">
        <v>40829</v>
      </c>
      <c r="B1261" s="10" t="s">
        <v>109258</v>
      </c>
      <c r="C1261" s="11">
        <v>5</v>
      </c>
      <c r="D1261" s="11">
        <v>5</v>
      </c>
      <c r="E1261" s="11">
        <v>5</v>
      </c>
      <c r="F1261" s="12">
        <v>1</v>
      </c>
      <c r="G1261" s="7" t="s">
        <v>44</v>
      </c>
      <c r="H1261" s="12">
        <v>4</v>
      </c>
      <c r="I1261" s="13">
        <v>150000000</v>
      </c>
      <c r="J1261" s="13">
        <v>150000000</v>
      </c>
      <c r="K1261" s="14">
        <v>0</v>
      </c>
      <c r="L1261" s="14">
        <v>0</v>
      </c>
      <c r="M1261" s="15"/>
      <c r="N1261" s="7" t="s">
        <v>104</v>
      </c>
      <c r="O1261" s="10" t="s">
        <v>109613</v>
      </c>
      <c r="P1261" s="7" t="s">
        <v>107950</v>
      </c>
      <c r="Q1261" s="7" t="s">
        <v>107949</v>
      </c>
      <c r="R1261"/>
    </row>
    <row r="1262" spans="1:18" ht="45" x14ac:dyDescent="0.2">
      <c r="A1262" s="10" t="s">
        <v>109466</v>
      </c>
      <c r="B1262" s="10" t="s">
        <v>109259</v>
      </c>
      <c r="C1262" s="11">
        <v>1</v>
      </c>
      <c r="D1262" s="11">
        <v>1</v>
      </c>
      <c r="E1262" s="11">
        <v>10</v>
      </c>
      <c r="F1262" s="12">
        <v>1</v>
      </c>
      <c r="G1262" s="7" t="s">
        <v>120</v>
      </c>
      <c r="H1262" s="12">
        <v>4</v>
      </c>
      <c r="I1262" s="13">
        <v>11444820146</v>
      </c>
      <c r="J1262" s="13">
        <v>97985000</v>
      </c>
      <c r="K1262" s="14">
        <v>1</v>
      </c>
      <c r="L1262" s="14">
        <v>3</v>
      </c>
      <c r="M1262" s="15"/>
      <c r="N1262" s="7" t="s">
        <v>104</v>
      </c>
      <c r="O1262" s="10" t="s">
        <v>109621</v>
      </c>
      <c r="P1262" s="7" t="s">
        <v>108113</v>
      </c>
      <c r="Q1262" s="7" t="s">
        <v>107945</v>
      </c>
      <c r="R1262"/>
    </row>
    <row r="1263" spans="1:18" ht="45" x14ac:dyDescent="0.2">
      <c r="A1263" s="10" t="s">
        <v>109466</v>
      </c>
      <c r="B1263" s="10" t="s">
        <v>109259</v>
      </c>
      <c r="C1263" s="11">
        <v>1</v>
      </c>
      <c r="D1263" s="11">
        <v>1</v>
      </c>
      <c r="E1263" s="11">
        <v>10</v>
      </c>
      <c r="F1263" s="12">
        <v>1</v>
      </c>
      <c r="G1263" s="7" t="s">
        <v>120</v>
      </c>
      <c r="H1263" s="12">
        <v>4</v>
      </c>
      <c r="I1263" s="13">
        <v>11444820146</v>
      </c>
      <c r="J1263" s="13">
        <v>97985000</v>
      </c>
      <c r="K1263" s="14">
        <v>1</v>
      </c>
      <c r="L1263" s="14">
        <v>3</v>
      </c>
      <c r="M1263" s="15"/>
      <c r="N1263" s="7" t="s">
        <v>104</v>
      </c>
      <c r="O1263" s="10" t="s">
        <v>109624</v>
      </c>
      <c r="P1263" s="7" t="s">
        <v>108114</v>
      </c>
      <c r="Q1263" s="7" t="s">
        <v>108115</v>
      </c>
      <c r="R1263"/>
    </row>
    <row r="1264" spans="1:18" ht="78.75" x14ac:dyDescent="0.2">
      <c r="A1264" s="10" t="s">
        <v>103855</v>
      </c>
      <c r="B1264" s="10" t="s">
        <v>109260</v>
      </c>
      <c r="C1264" s="11">
        <v>1</v>
      </c>
      <c r="D1264" s="11">
        <v>1</v>
      </c>
      <c r="E1264" s="11">
        <v>12</v>
      </c>
      <c r="F1264" s="12">
        <v>1</v>
      </c>
      <c r="G1264" s="7" t="s">
        <v>58</v>
      </c>
      <c r="H1264" s="12">
        <v>0</v>
      </c>
      <c r="I1264" s="13">
        <v>40000000</v>
      </c>
      <c r="J1264" s="13">
        <v>40000000</v>
      </c>
      <c r="K1264" s="14">
        <v>0</v>
      </c>
      <c r="L1264" s="14">
        <v>0</v>
      </c>
      <c r="M1264" s="15"/>
      <c r="N1264" s="7" t="s">
        <v>104</v>
      </c>
      <c r="O1264" s="10" t="s">
        <v>109626</v>
      </c>
      <c r="P1264" s="7" t="s">
        <v>108116</v>
      </c>
      <c r="Q1264" s="7" t="s">
        <v>108117</v>
      </c>
      <c r="R1264"/>
    </row>
    <row r="1265" spans="1:18" ht="33.75" x14ac:dyDescent="0.2">
      <c r="A1265" s="10" t="s">
        <v>52371</v>
      </c>
      <c r="B1265" s="10" t="s">
        <v>109261</v>
      </c>
      <c r="C1265" s="11">
        <v>1</v>
      </c>
      <c r="D1265" s="11">
        <v>1</v>
      </c>
      <c r="E1265" s="11">
        <v>2</v>
      </c>
      <c r="F1265" s="12">
        <v>1</v>
      </c>
      <c r="G1265" s="7" t="s">
        <v>127</v>
      </c>
      <c r="H1265" s="12">
        <v>0</v>
      </c>
      <c r="I1265" s="13">
        <v>2600000</v>
      </c>
      <c r="J1265" s="13">
        <v>2600000</v>
      </c>
      <c r="K1265" s="14">
        <v>0</v>
      </c>
      <c r="L1265" s="14">
        <v>0</v>
      </c>
      <c r="M1265" s="15"/>
      <c r="N1265" s="7" t="s">
        <v>104</v>
      </c>
      <c r="O1265" s="10" t="s">
        <v>109627</v>
      </c>
      <c r="P1265" s="7" t="s">
        <v>108118</v>
      </c>
      <c r="Q1265" s="7" t="s">
        <v>108119</v>
      </c>
      <c r="R1265"/>
    </row>
    <row r="1266" spans="1:18" ht="33.75" x14ac:dyDescent="0.2">
      <c r="A1266" s="10" t="s">
        <v>105386</v>
      </c>
      <c r="B1266" s="10" t="s">
        <v>109262</v>
      </c>
      <c r="C1266" s="11">
        <v>3</v>
      </c>
      <c r="D1266" s="11">
        <v>3</v>
      </c>
      <c r="E1266" s="11">
        <v>9</v>
      </c>
      <c r="F1266" s="12">
        <v>1</v>
      </c>
      <c r="G1266" s="7" t="s">
        <v>44</v>
      </c>
      <c r="H1266" s="12">
        <v>4</v>
      </c>
      <c r="I1266" s="13">
        <v>280000000</v>
      </c>
      <c r="J1266" s="13">
        <v>280000000</v>
      </c>
      <c r="K1266" s="14">
        <v>0</v>
      </c>
      <c r="L1266" s="14">
        <v>0</v>
      </c>
      <c r="M1266" s="15"/>
      <c r="N1266" s="7" t="s">
        <v>104</v>
      </c>
      <c r="O1266" s="10" t="s">
        <v>109628</v>
      </c>
      <c r="P1266" s="7" t="s">
        <v>108120</v>
      </c>
      <c r="Q1266" s="7" t="s">
        <v>107960</v>
      </c>
      <c r="R1266"/>
    </row>
    <row r="1267" spans="1:18" ht="45" x14ac:dyDescent="0.2">
      <c r="A1267" s="10" t="s">
        <v>109466</v>
      </c>
      <c r="B1267" s="10" t="s">
        <v>109259</v>
      </c>
      <c r="C1267" s="11">
        <v>1</v>
      </c>
      <c r="D1267" s="11">
        <v>1</v>
      </c>
      <c r="E1267" s="11">
        <v>10</v>
      </c>
      <c r="F1267" s="12">
        <v>1</v>
      </c>
      <c r="G1267" s="7" t="s">
        <v>120</v>
      </c>
      <c r="H1267" s="12">
        <v>4</v>
      </c>
      <c r="I1267" s="13">
        <v>11444820146</v>
      </c>
      <c r="J1267" s="13">
        <v>3338369000</v>
      </c>
      <c r="K1267" s="14">
        <v>1</v>
      </c>
      <c r="L1267" s="14">
        <v>3</v>
      </c>
      <c r="M1267" s="15"/>
      <c r="N1267" s="7" t="s">
        <v>104</v>
      </c>
      <c r="O1267" s="10" t="s">
        <v>109629</v>
      </c>
      <c r="P1267" s="7" t="s">
        <v>108121</v>
      </c>
      <c r="Q1267" s="7" t="s">
        <v>108122</v>
      </c>
      <c r="R1267"/>
    </row>
    <row r="1268" spans="1:18" ht="33.75" x14ac:dyDescent="0.2">
      <c r="A1268" s="10" t="s">
        <v>20732</v>
      </c>
      <c r="B1268" s="10" t="s">
        <v>109047</v>
      </c>
      <c r="C1268" s="11">
        <v>1</v>
      </c>
      <c r="D1268" s="11">
        <v>1</v>
      </c>
      <c r="E1268" s="11">
        <v>12</v>
      </c>
      <c r="F1268" s="12">
        <v>1</v>
      </c>
      <c r="G1268" s="7" t="s">
        <v>51</v>
      </c>
      <c r="H1268" s="12">
        <v>0</v>
      </c>
      <c r="I1268" s="13">
        <v>130000000</v>
      </c>
      <c r="J1268" s="13">
        <v>130000000</v>
      </c>
      <c r="K1268" s="14">
        <v>0</v>
      </c>
      <c r="L1268" s="14">
        <v>0</v>
      </c>
      <c r="M1268" s="15"/>
      <c r="N1268" s="7" t="s">
        <v>104</v>
      </c>
      <c r="O1268" s="10" t="s">
        <v>109630</v>
      </c>
      <c r="P1268" s="7" t="s">
        <v>107938</v>
      </c>
      <c r="Q1268" s="7" t="s">
        <v>107939</v>
      </c>
      <c r="R1268"/>
    </row>
    <row r="1269" spans="1:18" ht="33.75" x14ac:dyDescent="0.2">
      <c r="A1269" s="10" t="s">
        <v>20732</v>
      </c>
      <c r="B1269" s="10" t="s">
        <v>109047</v>
      </c>
      <c r="C1269" s="11">
        <v>1</v>
      </c>
      <c r="D1269" s="11">
        <v>1</v>
      </c>
      <c r="E1269" s="11">
        <v>12</v>
      </c>
      <c r="F1269" s="12">
        <v>1</v>
      </c>
      <c r="G1269" s="7" t="s">
        <v>51</v>
      </c>
      <c r="H1269" s="12">
        <v>0</v>
      </c>
      <c r="I1269" s="13">
        <v>100000000</v>
      </c>
      <c r="J1269" s="13">
        <v>100000000</v>
      </c>
      <c r="K1269" s="14">
        <v>0</v>
      </c>
      <c r="L1269" s="14">
        <v>0</v>
      </c>
      <c r="M1269" s="15"/>
      <c r="N1269" s="7" t="s">
        <v>104</v>
      </c>
      <c r="O1269" s="10" t="s">
        <v>109630</v>
      </c>
      <c r="P1269" s="7" t="s">
        <v>107938</v>
      </c>
      <c r="Q1269" s="7" t="s">
        <v>107939</v>
      </c>
      <c r="R1269"/>
    </row>
    <row r="1270" spans="1:18" ht="33.75" x14ac:dyDescent="0.2">
      <c r="A1270" s="10" t="s">
        <v>105530</v>
      </c>
      <c r="B1270" s="10" t="s">
        <v>109263</v>
      </c>
      <c r="C1270" s="11">
        <v>4</v>
      </c>
      <c r="D1270" s="11">
        <v>4</v>
      </c>
      <c r="E1270" s="11">
        <v>8</v>
      </c>
      <c r="F1270" s="12">
        <v>1</v>
      </c>
      <c r="G1270" s="7" t="s">
        <v>58</v>
      </c>
      <c r="H1270" s="12">
        <v>0</v>
      </c>
      <c r="I1270" s="13">
        <v>100000000</v>
      </c>
      <c r="J1270" s="13">
        <v>100000000</v>
      </c>
      <c r="K1270" s="14">
        <v>0</v>
      </c>
      <c r="L1270" s="14">
        <v>0</v>
      </c>
      <c r="M1270" s="15"/>
      <c r="N1270" s="7" t="s">
        <v>104</v>
      </c>
      <c r="O1270" s="10" t="s">
        <v>109631</v>
      </c>
      <c r="P1270" s="7" t="s">
        <v>108103</v>
      </c>
      <c r="Q1270" s="7" t="s">
        <v>108104</v>
      </c>
      <c r="R1270"/>
    </row>
    <row r="1271" spans="1:18" ht="45" x14ac:dyDescent="0.2">
      <c r="A1271" s="10" t="s">
        <v>103603</v>
      </c>
      <c r="B1271" s="10" t="s">
        <v>109264</v>
      </c>
      <c r="C1271" s="11">
        <v>1</v>
      </c>
      <c r="D1271" s="11">
        <v>1</v>
      </c>
      <c r="E1271" s="11">
        <v>12</v>
      </c>
      <c r="F1271" s="12">
        <v>1</v>
      </c>
      <c r="G1271" s="7" t="s">
        <v>120</v>
      </c>
      <c r="H1271" s="12">
        <v>0</v>
      </c>
      <c r="I1271" s="13">
        <v>20000000</v>
      </c>
      <c r="J1271" s="13">
        <v>20000000</v>
      </c>
      <c r="K1271" s="14">
        <v>0</v>
      </c>
      <c r="L1271" s="14">
        <v>0</v>
      </c>
      <c r="M1271" s="15"/>
      <c r="N1271" s="7" t="s">
        <v>104</v>
      </c>
      <c r="O1271" s="10" t="s">
        <v>109632</v>
      </c>
      <c r="P1271" s="7" t="s">
        <v>108103</v>
      </c>
      <c r="Q1271" s="7" t="s">
        <v>108104</v>
      </c>
      <c r="R1271"/>
    </row>
    <row r="1272" spans="1:18" ht="45" x14ac:dyDescent="0.2">
      <c r="A1272" s="10" t="s">
        <v>107598</v>
      </c>
      <c r="B1272" s="10" t="s">
        <v>109265</v>
      </c>
      <c r="C1272" s="11">
        <v>1</v>
      </c>
      <c r="D1272" s="11">
        <v>1</v>
      </c>
      <c r="E1272" s="11">
        <v>8</v>
      </c>
      <c r="F1272" s="12">
        <v>1</v>
      </c>
      <c r="G1272" s="7" t="s">
        <v>17</v>
      </c>
      <c r="H1272" s="12">
        <v>0</v>
      </c>
      <c r="I1272" s="13">
        <v>7887402972</v>
      </c>
      <c r="J1272" s="13">
        <v>4046000000</v>
      </c>
      <c r="K1272" s="14">
        <v>1</v>
      </c>
      <c r="L1272" s="14">
        <v>3</v>
      </c>
      <c r="M1272" s="15"/>
      <c r="N1272" s="7" t="s">
        <v>104</v>
      </c>
      <c r="O1272" s="10" t="s">
        <v>109633</v>
      </c>
      <c r="P1272" s="7" t="s">
        <v>108103</v>
      </c>
      <c r="Q1272" s="7" t="s">
        <v>108123</v>
      </c>
      <c r="R1272"/>
    </row>
    <row r="1273" spans="1:18" ht="45" x14ac:dyDescent="0.2">
      <c r="A1273" s="10" t="s">
        <v>107598</v>
      </c>
      <c r="B1273" s="10" t="s">
        <v>109265</v>
      </c>
      <c r="C1273" s="11">
        <v>1</v>
      </c>
      <c r="D1273" s="11">
        <v>1</v>
      </c>
      <c r="E1273" s="11">
        <v>8</v>
      </c>
      <c r="F1273" s="12">
        <v>1</v>
      </c>
      <c r="G1273" s="7" t="s">
        <v>17</v>
      </c>
      <c r="H1273" s="12">
        <v>0</v>
      </c>
      <c r="I1273" s="13">
        <v>7887402972</v>
      </c>
      <c r="J1273" s="13">
        <v>3841402972</v>
      </c>
      <c r="K1273" s="14">
        <v>1</v>
      </c>
      <c r="L1273" s="14">
        <v>3</v>
      </c>
      <c r="M1273" s="15"/>
      <c r="N1273" s="7" t="s">
        <v>104</v>
      </c>
      <c r="O1273" s="10" t="s">
        <v>109633</v>
      </c>
      <c r="P1273" s="7" t="s">
        <v>108103</v>
      </c>
      <c r="Q1273" s="7" t="s">
        <v>108123</v>
      </c>
      <c r="R1273"/>
    </row>
    <row r="1274" spans="1:18" ht="56.25" x14ac:dyDescent="0.2">
      <c r="A1274" s="10" t="s">
        <v>106712</v>
      </c>
      <c r="B1274" s="10" t="s">
        <v>109266</v>
      </c>
      <c r="C1274" s="11">
        <v>1</v>
      </c>
      <c r="D1274" s="11">
        <v>1</v>
      </c>
      <c r="E1274" s="11">
        <v>11</v>
      </c>
      <c r="F1274" s="12">
        <v>1</v>
      </c>
      <c r="G1274" s="7" t="s">
        <v>120</v>
      </c>
      <c r="H1274" s="12">
        <v>0</v>
      </c>
      <c r="I1274" s="13">
        <v>300000000</v>
      </c>
      <c r="J1274" s="13">
        <v>300000000</v>
      </c>
      <c r="K1274" s="14">
        <v>0</v>
      </c>
      <c r="L1274" s="14">
        <v>0</v>
      </c>
      <c r="M1274" s="15"/>
      <c r="N1274" s="7" t="s">
        <v>104</v>
      </c>
      <c r="O1274" s="10" t="s">
        <v>109634</v>
      </c>
      <c r="P1274" s="7" t="s">
        <v>107936</v>
      </c>
      <c r="Q1274" s="7" t="s">
        <v>107937</v>
      </c>
      <c r="R1274"/>
    </row>
    <row r="1275" spans="1:18" ht="45" x14ac:dyDescent="0.2">
      <c r="A1275" s="10" t="s">
        <v>106712</v>
      </c>
      <c r="B1275" s="10" t="s">
        <v>109267</v>
      </c>
      <c r="C1275" s="11">
        <v>1</v>
      </c>
      <c r="D1275" s="11">
        <v>1</v>
      </c>
      <c r="E1275" s="11">
        <v>11</v>
      </c>
      <c r="F1275" s="12">
        <v>1</v>
      </c>
      <c r="G1275" s="7" t="s">
        <v>58</v>
      </c>
      <c r="H1275" s="12">
        <v>0</v>
      </c>
      <c r="I1275" s="13">
        <v>76000000</v>
      </c>
      <c r="J1275" s="13">
        <v>76000000</v>
      </c>
      <c r="K1275" s="14">
        <v>0</v>
      </c>
      <c r="L1275" s="14">
        <v>0</v>
      </c>
      <c r="M1275" s="15"/>
      <c r="N1275" s="7" t="s">
        <v>104</v>
      </c>
      <c r="O1275" s="10" t="s">
        <v>109635</v>
      </c>
      <c r="P1275" s="7" t="s">
        <v>108124</v>
      </c>
      <c r="Q1275" s="7" t="s">
        <v>108125</v>
      </c>
      <c r="R1275"/>
    </row>
    <row r="1276" spans="1:18" ht="56.25" x14ac:dyDescent="0.2">
      <c r="A1276" s="10" t="s">
        <v>106712</v>
      </c>
      <c r="B1276" s="10" t="s">
        <v>109268</v>
      </c>
      <c r="C1276" s="11">
        <v>1</v>
      </c>
      <c r="D1276" s="11">
        <v>1</v>
      </c>
      <c r="E1276" s="11">
        <v>11</v>
      </c>
      <c r="F1276" s="12">
        <v>1</v>
      </c>
      <c r="G1276" s="7" t="s">
        <v>120</v>
      </c>
      <c r="H1276" s="12">
        <v>0</v>
      </c>
      <c r="I1276" s="13">
        <v>70000000</v>
      </c>
      <c r="J1276" s="13">
        <v>70000000</v>
      </c>
      <c r="K1276" s="14">
        <v>0</v>
      </c>
      <c r="L1276" s="14">
        <v>0</v>
      </c>
      <c r="M1276" s="15"/>
      <c r="N1276" s="7" t="s">
        <v>104</v>
      </c>
      <c r="O1276" s="10" t="s">
        <v>109634</v>
      </c>
      <c r="P1276" s="7" t="s">
        <v>107936</v>
      </c>
      <c r="Q1276" s="7" t="s">
        <v>107937</v>
      </c>
      <c r="R1276"/>
    </row>
    <row r="1277" spans="1:18" ht="33.75" x14ac:dyDescent="0.2">
      <c r="A1277" s="10" t="s">
        <v>102225</v>
      </c>
      <c r="B1277" s="10" t="s">
        <v>109269</v>
      </c>
      <c r="C1277" s="11">
        <v>1</v>
      </c>
      <c r="D1277" s="11">
        <v>1</v>
      </c>
      <c r="E1277" s="11">
        <v>11</v>
      </c>
      <c r="F1277" s="12">
        <v>1</v>
      </c>
      <c r="G1277" s="7" t="s">
        <v>58</v>
      </c>
      <c r="H1277" s="12">
        <v>0</v>
      </c>
      <c r="I1277" s="13">
        <v>44375100</v>
      </c>
      <c r="J1277" s="13">
        <v>44375100</v>
      </c>
      <c r="K1277" s="14">
        <v>0</v>
      </c>
      <c r="L1277" s="14">
        <v>0</v>
      </c>
      <c r="M1277" s="15"/>
      <c r="N1277" s="7" t="s">
        <v>104</v>
      </c>
      <c r="O1277" s="10" t="s">
        <v>109636</v>
      </c>
      <c r="P1277" s="7">
        <v>3839713</v>
      </c>
      <c r="Q1277" s="7" t="s">
        <v>107935</v>
      </c>
      <c r="R1277"/>
    </row>
    <row r="1278" spans="1:18" ht="33.75" x14ac:dyDescent="0.2">
      <c r="A1278" s="10" t="s">
        <v>109467</v>
      </c>
      <c r="B1278" s="10" t="s">
        <v>109270</v>
      </c>
      <c r="C1278" s="11">
        <v>1</v>
      </c>
      <c r="D1278" s="11">
        <v>1</v>
      </c>
      <c r="E1278" s="11">
        <v>10</v>
      </c>
      <c r="F1278" s="12">
        <v>1</v>
      </c>
      <c r="G1278" s="7" t="s">
        <v>51</v>
      </c>
      <c r="H1278" s="12">
        <v>0</v>
      </c>
      <c r="I1278" s="13">
        <v>170000000</v>
      </c>
      <c r="J1278" s="13">
        <v>170000000</v>
      </c>
      <c r="K1278" s="14">
        <v>0</v>
      </c>
      <c r="L1278" s="14">
        <v>0</v>
      </c>
      <c r="M1278" s="15"/>
      <c r="N1278" s="7" t="s">
        <v>104</v>
      </c>
      <c r="O1278" s="10" t="s">
        <v>109636</v>
      </c>
      <c r="P1278" s="7">
        <v>3839713</v>
      </c>
      <c r="Q1278" s="7" t="s">
        <v>107935</v>
      </c>
      <c r="R1278"/>
    </row>
    <row r="1279" spans="1:18" ht="33.75" x14ac:dyDescent="0.2">
      <c r="A1279" s="10" t="s">
        <v>109467</v>
      </c>
      <c r="B1279" s="10" t="s">
        <v>109271</v>
      </c>
      <c r="C1279" s="11">
        <v>1</v>
      </c>
      <c r="D1279" s="11">
        <v>1</v>
      </c>
      <c r="E1279" s="11">
        <v>10</v>
      </c>
      <c r="F1279" s="12">
        <v>1</v>
      </c>
      <c r="G1279" s="7" t="s">
        <v>51</v>
      </c>
      <c r="H1279" s="12">
        <v>0</v>
      </c>
      <c r="I1279" s="13">
        <v>49000000</v>
      </c>
      <c r="J1279" s="13">
        <v>49000000</v>
      </c>
      <c r="K1279" s="14">
        <v>0</v>
      </c>
      <c r="L1279" s="14">
        <v>0</v>
      </c>
      <c r="M1279" s="15"/>
      <c r="N1279" s="7" t="s">
        <v>104</v>
      </c>
      <c r="O1279" s="10" t="s">
        <v>109636</v>
      </c>
      <c r="P1279" s="7">
        <v>3839713</v>
      </c>
      <c r="Q1279" s="7" t="s">
        <v>107935</v>
      </c>
      <c r="R1279"/>
    </row>
    <row r="1280" spans="1:18" ht="33.75" x14ac:dyDescent="0.2">
      <c r="A1280" s="10" t="s">
        <v>53894</v>
      </c>
      <c r="B1280" s="10" t="s">
        <v>109272</v>
      </c>
      <c r="C1280" s="11">
        <v>1</v>
      </c>
      <c r="D1280" s="11">
        <v>1</v>
      </c>
      <c r="E1280" s="11">
        <v>10</v>
      </c>
      <c r="F1280" s="12">
        <v>1</v>
      </c>
      <c r="G1280" s="7" t="s">
        <v>51</v>
      </c>
      <c r="H1280" s="12">
        <v>0</v>
      </c>
      <c r="I1280" s="13">
        <v>46000000</v>
      </c>
      <c r="J1280" s="13">
        <v>46000000</v>
      </c>
      <c r="K1280" s="14">
        <v>0</v>
      </c>
      <c r="L1280" s="14">
        <v>0</v>
      </c>
      <c r="M1280" s="15"/>
      <c r="N1280" s="7" t="s">
        <v>104</v>
      </c>
      <c r="O1280" s="10" t="s">
        <v>109636</v>
      </c>
      <c r="P1280" s="7">
        <v>3839713</v>
      </c>
      <c r="Q1280" s="7" t="s">
        <v>107935</v>
      </c>
      <c r="R1280"/>
    </row>
    <row r="1281" spans="1:18" ht="33.75" x14ac:dyDescent="0.2">
      <c r="A1281" s="10" t="s">
        <v>109467</v>
      </c>
      <c r="B1281" s="10" t="s">
        <v>109273</v>
      </c>
      <c r="C1281" s="11">
        <v>3</v>
      </c>
      <c r="D1281" s="11">
        <v>3</v>
      </c>
      <c r="E1281" s="11">
        <v>9</v>
      </c>
      <c r="F1281" s="12">
        <v>1</v>
      </c>
      <c r="G1281" s="7" t="s">
        <v>58</v>
      </c>
      <c r="H1281" s="12">
        <v>0</v>
      </c>
      <c r="I1281" s="13">
        <v>5000000</v>
      </c>
      <c r="J1281" s="13">
        <v>5000000</v>
      </c>
      <c r="K1281" s="14">
        <v>0</v>
      </c>
      <c r="L1281" s="14">
        <v>0</v>
      </c>
      <c r="M1281" s="15"/>
      <c r="N1281" s="7" t="s">
        <v>104</v>
      </c>
      <c r="O1281" s="10" t="s">
        <v>109636</v>
      </c>
      <c r="P1281" s="7">
        <v>3839713</v>
      </c>
      <c r="Q1281" s="7" t="s">
        <v>107935</v>
      </c>
      <c r="R1281"/>
    </row>
    <row r="1282" spans="1:18" ht="33.75" x14ac:dyDescent="0.2">
      <c r="A1282" s="10" t="s">
        <v>51670</v>
      </c>
      <c r="B1282" s="10" t="s">
        <v>109274</v>
      </c>
      <c r="C1282" s="11">
        <v>2</v>
      </c>
      <c r="D1282" s="11">
        <v>2</v>
      </c>
      <c r="E1282" s="11">
        <v>9</v>
      </c>
      <c r="F1282" s="12">
        <v>1</v>
      </c>
      <c r="G1282" s="7" t="s">
        <v>127</v>
      </c>
      <c r="H1282" s="12">
        <v>0</v>
      </c>
      <c r="I1282" s="13">
        <v>380000000</v>
      </c>
      <c r="J1282" s="13">
        <v>380000000</v>
      </c>
      <c r="K1282" s="14">
        <v>0</v>
      </c>
      <c r="L1282" s="14">
        <v>0</v>
      </c>
      <c r="M1282" s="15"/>
      <c r="N1282" s="7" t="s">
        <v>104</v>
      </c>
      <c r="O1282" s="10" t="s">
        <v>109636</v>
      </c>
      <c r="P1282" s="7">
        <v>3839713</v>
      </c>
      <c r="Q1282" s="7" t="s">
        <v>107935</v>
      </c>
      <c r="R1282"/>
    </row>
    <row r="1283" spans="1:18" ht="33.75" x14ac:dyDescent="0.2">
      <c r="A1283" s="10" t="s">
        <v>103499</v>
      </c>
      <c r="B1283" s="10" t="s">
        <v>109275</v>
      </c>
      <c r="C1283" s="11">
        <v>1</v>
      </c>
      <c r="D1283" s="11">
        <v>1</v>
      </c>
      <c r="E1283" s="11">
        <v>12</v>
      </c>
      <c r="F1283" s="12">
        <v>1</v>
      </c>
      <c r="G1283" s="7" t="s">
        <v>51</v>
      </c>
      <c r="H1283" s="12">
        <v>0</v>
      </c>
      <c r="I1283" s="13">
        <v>80144667</v>
      </c>
      <c r="J1283" s="13">
        <v>19928480</v>
      </c>
      <c r="K1283" s="14">
        <v>1</v>
      </c>
      <c r="L1283" s="14">
        <v>3</v>
      </c>
      <c r="M1283" s="15"/>
      <c r="N1283" s="7" t="s">
        <v>104</v>
      </c>
      <c r="O1283" s="10" t="s">
        <v>109636</v>
      </c>
      <c r="P1283" s="7">
        <v>3839713</v>
      </c>
      <c r="Q1283" s="7" t="s">
        <v>107935</v>
      </c>
      <c r="R1283"/>
    </row>
    <row r="1284" spans="1:18" ht="33.75" x14ac:dyDescent="0.2">
      <c r="A1284" s="10" t="s">
        <v>101356</v>
      </c>
      <c r="B1284" s="10" t="s">
        <v>109276</v>
      </c>
      <c r="C1284" s="11">
        <v>2</v>
      </c>
      <c r="D1284" s="11">
        <v>2</v>
      </c>
      <c r="E1284" s="11">
        <v>9</v>
      </c>
      <c r="F1284" s="12">
        <v>1</v>
      </c>
      <c r="G1284" s="7" t="s">
        <v>44</v>
      </c>
      <c r="H1284" s="12">
        <v>0</v>
      </c>
      <c r="I1284" s="13">
        <v>200000000</v>
      </c>
      <c r="J1284" s="13">
        <v>200000000</v>
      </c>
      <c r="K1284" s="14">
        <v>0</v>
      </c>
      <c r="L1284" s="14">
        <v>0</v>
      </c>
      <c r="M1284" s="15"/>
      <c r="N1284" s="7" t="s">
        <v>104</v>
      </c>
      <c r="O1284" s="10" t="s">
        <v>109636</v>
      </c>
      <c r="P1284" s="7">
        <v>3839713</v>
      </c>
      <c r="Q1284" s="7" t="s">
        <v>107935</v>
      </c>
      <c r="R1284"/>
    </row>
    <row r="1285" spans="1:18" ht="33.75" x14ac:dyDescent="0.2">
      <c r="A1285" s="10" t="s">
        <v>20404</v>
      </c>
      <c r="B1285" s="10" t="s">
        <v>109277</v>
      </c>
      <c r="C1285" s="11">
        <v>1</v>
      </c>
      <c r="D1285" s="11">
        <v>1</v>
      </c>
      <c r="E1285" s="11">
        <v>12</v>
      </c>
      <c r="F1285" s="12">
        <v>1</v>
      </c>
      <c r="G1285" s="7" t="s">
        <v>44</v>
      </c>
      <c r="H1285" s="12">
        <v>0</v>
      </c>
      <c r="I1285" s="13">
        <v>43664038</v>
      </c>
      <c r="J1285" s="13">
        <v>12295573</v>
      </c>
      <c r="K1285" s="14">
        <v>1</v>
      </c>
      <c r="L1285" s="14">
        <v>3</v>
      </c>
      <c r="M1285" s="15"/>
      <c r="N1285" s="7" t="s">
        <v>104</v>
      </c>
      <c r="O1285" s="10" t="s">
        <v>109636</v>
      </c>
      <c r="P1285" s="7">
        <v>3839713</v>
      </c>
      <c r="Q1285" s="7" t="s">
        <v>107935</v>
      </c>
      <c r="R1285"/>
    </row>
    <row r="1286" spans="1:18" ht="33.75" x14ac:dyDescent="0.2">
      <c r="A1286" s="10" t="s">
        <v>20404</v>
      </c>
      <c r="B1286" s="10" t="s">
        <v>109278</v>
      </c>
      <c r="C1286" s="11">
        <v>1</v>
      </c>
      <c r="D1286" s="11">
        <v>1</v>
      </c>
      <c r="E1286" s="11">
        <v>12</v>
      </c>
      <c r="F1286" s="12">
        <v>1</v>
      </c>
      <c r="G1286" s="7" t="s">
        <v>120</v>
      </c>
      <c r="H1286" s="12">
        <v>0</v>
      </c>
      <c r="I1286" s="13">
        <v>15968687</v>
      </c>
      <c r="J1286" s="13">
        <v>5756695</v>
      </c>
      <c r="K1286" s="14">
        <v>1</v>
      </c>
      <c r="L1286" s="14">
        <v>3</v>
      </c>
      <c r="M1286" s="15"/>
      <c r="N1286" s="7" t="s">
        <v>104</v>
      </c>
      <c r="O1286" s="10" t="s">
        <v>109636</v>
      </c>
      <c r="P1286" s="7">
        <v>3839713</v>
      </c>
      <c r="Q1286" s="7" t="s">
        <v>107935</v>
      </c>
      <c r="R1286"/>
    </row>
    <row r="1287" spans="1:18" ht="33.75" x14ac:dyDescent="0.2">
      <c r="A1287" s="10" t="s">
        <v>106438</v>
      </c>
      <c r="B1287" s="10" t="s">
        <v>109279</v>
      </c>
      <c r="C1287" s="11">
        <v>1</v>
      </c>
      <c r="D1287" s="11">
        <v>1</v>
      </c>
      <c r="E1287" s="11">
        <v>12</v>
      </c>
      <c r="F1287" s="12">
        <v>1</v>
      </c>
      <c r="G1287" s="7" t="s">
        <v>44</v>
      </c>
      <c r="H1287" s="12">
        <v>0</v>
      </c>
      <c r="I1287" s="13">
        <v>422898399</v>
      </c>
      <c r="J1287" s="13">
        <v>43660689</v>
      </c>
      <c r="K1287" s="14">
        <v>1</v>
      </c>
      <c r="L1287" s="14">
        <v>3</v>
      </c>
      <c r="M1287" s="15"/>
      <c r="N1287" s="7" t="s">
        <v>104</v>
      </c>
      <c r="O1287" s="10" t="s">
        <v>109636</v>
      </c>
      <c r="P1287" s="7">
        <v>3839713</v>
      </c>
      <c r="Q1287" s="7" t="s">
        <v>107935</v>
      </c>
      <c r="R1287"/>
    </row>
    <row r="1288" spans="1:18" ht="56.25" x14ac:dyDescent="0.2">
      <c r="A1288" s="10" t="s">
        <v>103335</v>
      </c>
      <c r="B1288" s="10" t="s">
        <v>109280</v>
      </c>
      <c r="C1288" s="11">
        <v>1</v>
      </c>
      <c r="D1288" s="11">
        <v>1</v>
      </c>
      <c r="E1288" s="11">
        <v>12</v>
      </c>
      <c r="F1288" s="12">
        <v>1</v>
      </c>
      <c r="G1288" s="7" t="s">
        <v>44</v>
      </c>
      <c r="H1288" s="12">
        <v>0</v>
      </c>
      <c r="I1288" s="13">
        <v>104414559</v>
      </c>
      <c r="J1288" s="13">
        <v>25000000</v>
      </c>
      <c r="K1288" s="14">
        <v>1</v>
      </c>
      <c r="L1288" s="14">
        <v>3</v>
      </c>
      <c r="M1288" s="15"/>
      <c r="N1288" s="7" t="s">
        <v>104</v>
      </c>
      <c r="O1288" s="10" t="s">
        <v>109636</v>
      </c>
      <c r="P1288" s="7">
        <v>3839713</v>
      </c>
      <c r="Q1288" s="7" t="s">
        <v>107935</v>
      </c>
      <c r="R1288"/>
    </row>
    <row r="1289" spans="1:18" ht="45" x14ac:dyDescent="0.2">
      <c r="A1289" s="10" t="s">
        <v>104790</v>
      </c>
      <c r="B1289" s="10" t="s">
        <v>109281</v>
      </c>
      <c r="C1289" s="11">
        <v>1</v>
      </c>
      <c r="D1289" s="11">
        <v>1</v>
      </c>
      <c r="E1289" s="11">
        <v>9</v>
      </c>
      <c r="F1289" s="12">
        <v>1</v>
      </c>
      <c r="G1289" s="7" t="s">
        <v>44</v>
      </c>
      <c r="H1289" s="12">
        <v>0</v>
      </c>
      <c r="I1289" s="13">
        <v>283812876</v>
      </c>
      <c r="J1289" s="13">
        <v>66280422</v>
      </c>
      <c r="K1289" s="14">
        <v>1</v>
      </c>
      <c r="L1289" s="14">
        <v>3</v>
      </c>
      <c r="M1289" s="15"/>
      <c r="N1289" s="7" t="s">
        <v>104</v>
      </c>
      <c r="O1289" s="10" t="s">
        <v>109636</v>
      </c>
      <c r="P1289" s="7">
        <v>3839713</v>
      </c>
      <c r="Q1289" s="7" t="s">
        <v>107935</v>
      </c>
      <c r="R1289"/>
    </row>
    <row r="1290" spans="1:18" ht="33.75" x14ac:dyDescent="0.2">
      <c r="A1290" s="10" t="s">
        <v>105262</v>
      </c>
      <c r="B1290" s="10" t="s">
        <v>109282</v>
      </c>
      <c r="C1290" s="11">
        <v>12</v>
      </c>
      <c r="D1290" s="11">
        <v>12</v>
      </c>
      <c r="E1290" s="11">
        <v>12</v>
      </c>
      <c r="F1290" s="12">
        <v>1</v>
      </c>
      <c r="G1290" s="7" t="s">
        <v>17</v>
      </c>
      <c r="H1290" s="12">
        <v>0</v>
      </c>
      <c r="I1290" s="13">
        <v>1600000000</v>
      </c>
      <c r="J1290" s="13">
        <v>1600000000</v>
      </c>
      <c r="K1290" s="14">
        <v>0</v>
      </c>
      <c r="L1290" s="14">
        <v>0</v>
      </c>
      <c r="M1290" s="15"/>
      <c r="N1290" s="7" t="s">
        <v>104</v>
      </c>
      <c r="O1290" s="10" t="s">
        <v>109636</v>
      </c>
      <c r="P1290" s="7">
        <v>3839713</v>
      </c>
      <c r="Q1290" s="7" t="s">
        <v>107935</v>
      </c>
      <c r="R1290"/>
    </row>
    <row r="1291" spans="1:18" ht="33.75" x14ac:dyDescent="0.2">
      <c r="A1291" s="10" t="s">
        <v>104526</v>
      </c>
      <c r="B1291" s="10" t="s">
        <v>109283</v>
      </c>
      <c r="C1291" s="11">
        <v>3</v>
      </c>
      <c r="D1291" s="11">
        <v>3</v>
      </c>
      <c r="E1291" s="11">
        <v>9</v>
      </c>
      <c r="F1291" s="12">
        <v>1</v>
      </c>
      <c r="G1291" s="7" t="s">
        <v>120</v>
      </c>
      <c r="H1291" s="12">
        <v>0</v>
      </c>
      <c r="I1291" s="13">
        <v>340000</v>
      </c>
      <c r="J1291" s="13">
        <v>340000</v>
      </c>
      <c r="K1291" s="14">
        <v>0</v>
      </c>
      <c r="L1291" s="14">
        <v>0</v>
      </c>
      <c r="M1291" s="15"/>
      <c r="N1291" s="7" t="s">
        <v>104</v>
      </c>
      <c r="O1291" s="10" t="s">
        <v>109636</v>
      </c>
      <c r="P1291" s="7">
        <v>3839713</v>
      </c>
      <c r="Q1291" s="7" t="s">
        <v>107935</v>
      </c>
      <c r="R1291"/>
    </row>
    <row r="1292" spans="1:18" ht="33.75" x14ac:dyDescent="0.2">
      <c r="A1292" s="10" t="s">
        <v>101342</v>
      </c>
      <c r="B1292" s="10" t="s">
        <v>109284</v>
      </c>
      <c r="C1292" s="11">
        <v>2</v>
      </c>
      <c r="D1292" s="11">
        <v>2</v>
      </c>
      <c r="E1292" s="11">
        <v>10</v>
      </c>
      <c r="F1292" s="12">
        <v>1</v>
      </c>
      <c r="G1292" s="7" t="s">
        <v>58</v>
      </c>
      <c r="H1292" s="12">
        <v>0</v>
      </c>
      <c r="I1292" s="13">
        <v>5350000</v>
      </c>
      <c r="J1292" s="13">
        <v>5350000</v>
      </c>
      <c r="K1292" s="14">
        <v>0</v>
      </c>
      <c r="L1292" s="14">
        <v>0</v>
      </c>
      <c r="M1292" s="15"/>
      <c r="N1292" s="7" t="s">
        <v>104</v>
      </c>
      <c r="O1292" s="10" t="s">
        <v>109636</v>
      </c>
      <c r="P1292" s="7">
        <v>3839713</v>
      </c>
      <c r="Q1292" s="7" t="s">
        <v>107935</v>
      </c>
      <c r="R1292"/>
    </row>
    <row r="1293" spans="1:18" ht="33.75" x14ac:dyDescent="0.2">
      <c r="A1293" s="10" t="s">
        <v>106456</v>
      </c>
      <c r="B1293" s="10" t="s">
        <v>109285</v>
      </c>
      <c r="C1293" s="11">
        <v>3</v>
      </c>
      <c r="D1293" s="11">
        <v>3</v>
      </c>
      <c r="E1293" s="11">
        <v>9</v>
      </c>
      <c r="F1293" s="12">
        <v>1</v>
      </c>
      <c r="G1293" s="7" t="s">
        <v>58</v>
      </c>
      <c r="H1293" s="12">
        <v>0</v>
      </c>
      <c r="I1293" s="13">
        <v>3500000</v>
      </c>
      <c r="J1293" s="13">
        <v>3500000</v>
      </c>
      <c r="K1293" s="14">
        <v>0</v>
      </c>
      <c r="L1293" s="14">
        <v>0</v>
      </c>
      <c r="M1293" s="15"/>
      <c r="N1293" s="7" t="s">
        <v>104</v>
      </c>
      <c r="O1293" s="10" t="s">
        <v>109636</v>
      </c>
      <c r="P1293" s="7">
        <v>3839713</v>
      </c>
      <c r="Q1293" s="7" t="s">
        <v>107935</v>
      </c>
      <c r="R1293"/>
    </row>
    <row r="1294" spans="1:18" ht="45" x14ac:dyDescent="0.2">
      <c r="A1294" s="10" t="s">
        <v>44433</v>
      </c>
      <c r="B1294" s="10" t="s">
        <v>109286</v>
      </c>
      <c r="C1294" s="11">
        <v>3</v>
      </c>
      <c r="D1294" s="11">
        <v>3</v>
      </c>
      <c r="E1294" s="11">
        <v>9</v>
      </c>
      <c r="F1294" s="12">
        <v>1</v>
      </c>
      <c r="G1294" s="7" t="s">
        <v>58</v>
      </c>
      <c r="H1294" s="12">
        <v>0</v>
      </c>
      <c r="I1294" s="13">
        <v>18000000</v>
      </c>
      <c r="J1294" s="13">
        <v>18000000</v>
      </c>
      <c r="K1294" s="14">
        <v>0</v>
      </c>
      <c r="L1294" s="14">
        <v>0</v>
      </c>
      <c r="M1294" s="15"/>
      <c r="N1294" s="7" t="s">
        <v>104</v>
      </c>
      <c r="O1294" s="10" t="s">
        <v>109636</v>
      </c>
      <c r="P1294" s="7">
        <v>3839713</v>
      </c>
      <c r="Q1294" s="7" t="s">
        <v>107935</v>
      </c>
      <c r="R1294"/>
    </row>
    <row r="1295" spans="1:18" ht="33.75" x14ac:dyDescent="0.2">
      <c r="A1295" s="10" t="s">
        <v>109468</v>
      </c>
      <c r="B1295" s="10" t="s">
        <v>109287</v>
      </c>
      <c r="C1295" s="11">
        <v>1</v>
      </c>
      <c r="D1295" s="11">
        <v>1</v>
      </c>
      <c r="E1295" s="11">
        <v>12</v>
      </c>
      <c r="F1295" s="12">
        <v>1</v>
      </c>
      <c r="G1295" s="7" t="s">
        <v>120</v>
      </c>
      <c r="H1295" s="12">
        <v>0</v>
      </c>
      <c r="I1295" s="13">
        <v>5645066</v>
      </c>
      <c r="J1295" s="13">
        <v>1800000</v>
      </c>
      <c r="K1295" s="14">
        <v>1</v>
      </c>
      <c r="L1295" s="14">
        <v>3</v>
      </c>
      <c r="M1295" s="15"/>
      <c r="N1295" s="7" t="s">
        <v>104</v>
      </c>
      <c r="O1295" s="10" t="s">
        <v>109636</v>
      </c>
      <c r="P1295" s="7">
        <v>3839713</v>
      </c>
      <c r="Q1295" s="7" t="s">
        <v>107935</v>
      </c>
      <c r="R1295"/>
    </row>
    <row r="1296" spans="1:18" ht="33.75" x14ac:dyDescent="0.2">
      <c r="A1296" s="10" t="s">
        <v>103353</v>
      </c>
      <c r="B1296" s="10" t="s">
        <v>109288</v>
      </c>
      <c r="C1296" s="11">
        <v>1</v>
      </c>
      <c r="D1296" s="11">
        <v>1</v>
      </c>
      <c r="E1296" s="11">
        <v>12</v>
      </c>
      <c r="F1296" s="12">
        <v>1</v>
      </c>
      <c r="G1296" s="7" t="s">
        <v>127</v>
      </c>
      <c r="H1296" s="12">
        <v>0</v>
      </c>
      <c r="I1296" s="13">
        <v>105400000</v>
      </c>
      <c r="J1296" s="13">
        <v>20000000</v>
      </c>
      <c r="K1296" s="14">
        <v>1</v>
      </c>
      <c r="L1296" s="14">
        <v>3</v>
      </c>
      <c r="M1296" s="15"/>
      <c r="N1296" s="7" t="s">
        <v>104</v>
      </c>
      <c r="O1296" s="10" t="s">
        <v>109636</v>
      </c>
      <c r="P1296" s="7">
        <v>3839713</v>
      </c>
      <c r="Q1296" s="7" t="s">
        <v>107935</v>
      </c>
      <c r="R1296"/>
    </row>
    <row r="1297" spans="1:18" ht="45" x14ac:dyDescent="0.2">
      <c r="A1297" s="10" t="s">
        <v>103407</v>
      </c>
      <c r="B1297" s="10" t="s">
        <v>109289</v>
      </c>
      <c r="C1297" s="11">
        <v>1</v>
      </c>
      <c r="D1297" s="11">
        <v>1</v>
      </c>
      <c r="E1297" s="11">
        <v>12</v>
      </c>
      <c r="F1297" s="12">
        <v>1</v>
      </c>
      <c r="G1297" s="7" t="s">
        <v>44</v>
      </c>
      <c r="H1297" s="12">
        <v>0</v>
      </c>
      <c r="I1297" s="13">
        <v>112099614</v>
      </c>
      <c r="J1297" s="13">
        <v>9000000</v>
      </c>
      <c r="K1297" s="14">
        <v>1</v>
      </c>
      <c r="L1297" s="14">
        <v>3</v>
      </c>
      <c r="M1297" s="15"/>
      <c r="N1297" s="7" t="s">
        <v>104</v>
      </c>
      <c r="O1297" s="10" t="s">
        <v>109636</v>
      </c>
      <c r="P1297" s="7">
        <v>3839713</v>
      </c>
      <c r="Q1297" s="7" t="s">
        <v>107935</v>
      </c>
      <c r="R1297"/>
    </row>
    <row r="1298" spans="1:18" ht="56.25" x14ac:dyDescent="0.2">
      <c r="A1298" s="10" t="s">
        <v>104209</v>
      </c>
      <c r="B1298" s="10" t="s">
        <v>109290</v>
      </c>
      <c r="C1298" s="11">
        <v>2</v>
      </c>
      <c r="D1298" s="11">
        <v>2</v>
      </c>
      <c r="E1298" s="11">
        <v>9</v>
      </c>
      <c r="F1298" s="12">
        <v>1</v>
      </c>
      <c r="G1298" s="7" t="s">
        <v>44</v>
      </c>
      <c r="H1298" s="12">
        <v>0</v>
      </c>
      <c r="I1298" s="13">
        <v>187900386</v>
      </c>
      <c r="J1298" s="13">
        <v>187900386</v>
      </c>
      <c r="K1298" s="14">
        <v>0</v>
      </c>
      <c r="L1298" s="14">
        <v>0</v>
      </c>
      <c r="M1298" s="15"/>
      <c r="N1298" s="7" t="s">
        <v>104</v>
      </c>
      <c r="O1298" s="10" t="s">
        <v>109636</v>
      </c>
      <c r="P1298" s="7">
        <v>3839713</v>
      </c>
      <c r="Q1298" s="7" t="s">
        <v>107935</v>
      </c>
      <c r="R1298"/>
    </row>
    <row r="1299" spans="1:18" ht="33.75" x14ac:dyDescent="0.2">
      <c r="A1299" s="10" t="s">
        <v>104526</v>
      </c>
      <c r="B1299" s="10" t="s">
        <v>109291</v>
      </c>
      <c r="C1299" s="11">
        <v>3</v>
      </c>
      <c r="D1299" s="11">
        <v>3</v>
      </c>
      <c r="E1299" s="11">
        <v>9</v>
      </c>
      <c r="F1299" s="12">
        <v>1</v>
      </c>
      <c r="G1299" s="7" t="s">
        <v>58</v>
      </c>
      <c r="H1299" s="12">
        <v>0</v>
      </c>
      <c r="I1299" s="13">
        <v>28800000</v>
      </c>
      <c r="J1299" s="13">
        <v>28800000</v>
      </c>
      <c r="K1299" s="14">
        <v>0</v>
      </c>
      <c r="L1299" s="14">
        <v>0</v>
      </c>
      <c r="M1299" s="15"/>
      <c r="N1299" s="7" t="s">
        <v>104</v>
      </c>
      <c r="O1299" s="10" t="s">
        <v>109636</v>
      </c>
      <c r="P1299" s="7">
        <v>3839713</v>
      </c>
      <c r="Q1299" s="7" t="s">
        <v>107935</v>
      </c>
      <c r="R1299"/>
    </row>
    <row r="1300" spans="1:18" ht="33.75" x14ac:dyDescent="0.2">
      <c r="A1300" s="10" t="s">
        <v>105386</v>
      </c>
      <c r="B1300" s="10" t="s">
        <v>109292</v>
      </c>
      <c r="C1300" s="11">
        <v>2</v>
      </c>
      <c r="D1300" s="11">
        <v>2</v>
      </c>
      <c r="E1300" s="11">
        <v>9</v>
      </c>
      <c r="F1300" s="12">
        <v>1</v>
      </c>
      <c r="G1300" s="7" t="s">
        <v>44</v>
      </c>
      <c r="H1300" s="12">
        <v>0</v>
      </c>
      <c r="I1300" s="13">
        <v>341248000</v>
      </c>
      <c r="J1300" s="13">
        <v>221248000</v>
      </c>
      <c r="K1300" s="14">
        <v>0</v>
      </c>
      <c r="L1300" s="14">
        <v>0</v>
      </c>
      <c r="M1300" s="15"/>
      <c r="N1300" s="7" t="s">
        <v>104</v>
      </c>
      <c r="O1300" s="10" t="s">
        <v>109637</v>
      </c>
      <c r="P1300" s="7" t="s">
        <v>108126</v>
      </c>
      <c r="Q1300" s="7" t="s">
        <v>108127</v>
      </c>
      <c r="R1300"/>
    </row>
    <row r="1301" spans="1:18" ht="33.75" x14ac:dyDescent="0.2">
      <c r="A1301" s="10" t="s">
        <v>105386</v>
      </c>
      <c r="B1301" s="10" t="s">
        <v>109292</v>
      </c>
      <c r="C1301" s="11">
        <v>2</v>
      </c>
      <c r="D1301" s="11">
        <v>2</v>
      </c>
      <c r="E1301" s="11">
        <v>9</v>
      </c>
      <c r="F1301" s="12">
        <v>1</v>
      </c>
      <c r="G1301" s="7" t="s">
        <v>44</v>
      </c>
      <c r="H1301" s="12">
        <v>4</v>
      </c>
      <c r="I1301" s="13">
        <v>341248000</v>
      </c>
      <c r="J1301" s="13">
        <v>120000000</v>
      </c>
      <c r="K1301" s="14">
        <v>0</v>
      </c>
      <c r="L1301" s="14">
        <v>0</v>
      </c>
      <c r="M1301" s="15"/>
      <c r="N1301" s="7" t="s">
        <v>104</v>
      </c>
      <c r="O1301" s="10" t="s">
        <v>109637</v>
      </c>
      <c r="P1301" s="7" t="s">
        <v>108126</v>
      </c>
      <c r="Q1301" s="7" t="s">
        <v>108127</v>
      </c>
      <c r="R1301"/>
    </row>
    <row r="1302" spans="1:18" ht="33.75" x14ac:dyDescent="0.2">
      <c r="A1302" s="10" t="s">
        <v>20404</v>
      </c>
      <c r="B1302" s="10" t="s">
        <v>109293</v>
      </c>
      <c r="C1302" s="11">
        <v>1</v>
      </c>
      <c r="D1302" s="11">
        <v>1</v>
      </c>
      <c r="E1302" s="11">
        <v>12</v>
      </c>
      <c r="F1302" s="12">
        <v>1</v>
      </c>
      <c r="G1302" s="7" t="s">
        <v>120</v>
      </c>
      <c r="H1302" s="12">
        <v>0</v>
      </c>
      <c r="I1302" s="13">
        <v>230832501</v>
      </c>
      <c r="J1302" s="13">
        <v>230832501</v>
      </c>
      <c r="K1302" s="14">
        <v>0</v>
      </c>
      <c r="L1302" s="14">
        <v>0</v>
      </c>
      <c r="M1302" s="15"/>
      <c r="N1302" s="7" t="s">
        <v>104</v>
      </c>
      <c r="O1302" s="10" t="s">
        <v>109638</v>
      </c>
      <c r="P1302" s="7">
        <v>3839761</v>
      </c>
      <c r="Q1302" s="7" t="s">
        <v>107954</v>
      </c>
      <c r="R1302"/>
    </row>
    <row r="1303" spans="1:18" ht="33.75" x14ac:dyDescent="0.2">
      <c r="A1303" s="10" t="s">
        <v>20404</v>
      </c>
      <c r="B1303" s="10" t="s">
        <v>109293</v>
      </c>
      <c r="C1303" s="11">
        <v>2</v>
      </c>
      <c r="D1303" s="11">
        <v>2</v>
      </c>
      <c r="E1303" s="11">
        <v>12</v>
      </c>
      <c r="F1303" s="12">
        <v>1</v>
      </c>
      <c r="G1303" s="7" t="s">
        <v>120</v>
      </c>
      <c r="H1303" s="12">
        <v>0</v>
      </c>
      <c r="I1303" s="13">
        <v>481415376</v>
      </c>
      <c r="J1303" s="13">
        <v>481415376</v>
      </c>
      <c r="K1303" s="14">
        <v>0</v>
      </c>
      <c r="L1303" s="14">
        <v>0</v>
      </c>
      <c r="M1303" s="15"/>
      <c r="N1303" s="7" t="s">
        <v>104</v>
      </c>
      <c r="O1303" s="10" t="s">
        <v>109639</v>
      </c>
      <c r="P1303" s="7">
        <v>3839020</v>
      </c>
      <c r="Q1303" s="7" t="s">
        <v>108128</v>
      </c>
      <c r="R1303"/>
    </row>
    <row r="1304" spans="1:18" ht="33.75" x14ac:dyDescent="0.2">
      <c r="A1304" s="10" t="s">
        <v>103531</v>
      </c>
      <c r="B1304" s="10" t="s">
        <v>109294</v>
      </c>
      <c r="C1304" s="11">
        <v>1</v>
      </c>
      <c r="D1304" s="11">
        <v>1</v>
      </c>
      <c r="E1304" s="11">
        <v>5</v>
      </c>
      <c r="F1304" s="12">
        <v>1</v>
      </c>
      <c r="G1304" s="7" t="s">
        <v>58</v>
      </c>
      <c r="H1304" s="12">
        <v>0</v>
      </c>
      <c r="I1304" s="13">
        <v>60156142</v>
      </c>
      <c r="J1304" s="13">
        <v>60156142</v>
      </c>
      <c r="K1304" s="14">
        <v>0</v>
      </c>
      <c r="L1304" s="14">
        <v>0</v>
      </c>
      <c r="M1304" s="15"/>
      <c r="N1304" s="7" t="s">
        <v>104</v>
      </c>
      <c r="O1304" s="10" t="s">
        <v>109638</v>
      </c>
      <c r="P1304" s="7">
        <v>3839761</v>
      </c>
      <c r="Q1304" s="7" t="s">
        <v>107954</v>
      </c>
      <c r="R1304"/>
    </row>
    <row r="1305" spans="1:18" ht="33.75" x14ac:dyDescent="0.2">
      <c r="A1305" s="10" t="s">
        <v>103531</v>
      </c>
      <c r="B1305" s="10" t="s">
        <v>109295</v>
      </c>
      <c r="C1305" s="11">
        <v>1</v>
      </c>
      <c r="D1305" s="11">
        <v>1</v>
      </c>
      <c r="E1305" s="11">
        <v>4</v>
      </c>
      <c r="F1305" s="12">
        <v>1</v>
      </c>
      <c r="G1305" s="7" t="s">
        <v>120</v>
      </c>
      <c r="H1305" s="12">
        <v>0</v>
      </c>
      <c r="I1305" s="13">
        <v>238224232</v>
      </c>
      <c r="J1305" s="13">
        <v>238224232</v>
      </c>
      <c r="K1305" s="14">
        <v>0</v>
      </c>
      <c r="L1305" s="14">
        <v>0</v>
      </c>
      <c r="M1305" s="15"/>
      <c r="N1305" s="7" t="s">
        <v>104</v>
      </c>
      <c r="O1305" s="10" t="s">
        <v>109638</v>
      </c>
      <c r="P1305" s="7">
        <v>3839761</v>
      </c>
      <c r="Q1305" s="7" t="s">
        <v>107954</v>
      </c>
      <c r="R1305"/>
    </row>
    <row r="1306" spans="1:18" ht="56.25" x14ac:dyDescent="0.2">
      <c r="A1306" s="10" t="s">
        <v>103669</v>
      </c>
      <c r="B1306" s="10" t="s">
        <v>109296</v>
      </c>
      <c r="C1306" s="11">
        <v>1</v>
      </c>
      <c r="D1306" s="11">
        <v>1</v>
      </c>
      <c r="E1306" s="11">
        <v>5</v>
      </c>
      <c r="F1306" s="12">
        <v>1</v>
      </c>
      <c r="G1306" s="7" t="s">
        <v>120</v>
      </c>
      <c r="H1306" s="12">
        <v>0</v>
      </c>
      <c r="I1306" s="13">
        <v>67157246</v>
      </c>
      <c r="J1306" s="13">
        <v>67157246</v>
      </c>
      <c r="K1306" s="14">
        <v>0</v>
      </c>
      <c r="L1306" s="14">
        <v>0</v>
      </c>
      <c r="M1306" s="15"/>
      <c r="N1306" s="7" t="s">
        <v>104</v>
      </c>
      <c r="O1306" s="10" t="s">
        <v>109638</v>
      </c>
      <c r="P1306" s="7">
        <v>3839761</v>
      </c>
      <c r="Q1306" s="7" t="s">
        <v>107954</v>
      </c>
      <c r="R1306"/>
    </row>
    <row r="1307" spans="1:18" ht="56.25" x14ac:dyDescent="0.2">
      <c r="A1307" s="10" t="s">
        <v>103669</v>
      </c>
      <c r="B1307" s="10" t="s">
        <v>109297</v>
      </c>
      <c r="C1307" s="11">
        <v>1</v>
      </c>
      <c r="D1307" s="11">
        <v>1</v>
      </c>
      <c r="E1307" s="11">
        <v>6</v>
      </c>
      <c r="F1307" s="12">
        <v>1</v>
      </c>
      <c r="G1307" s="7" t="s">
        <v>120</v>
      </c>
      <c r="H1307" s="12">
        <v>0</v>
      </c>
      <c r="I1307" s="13">
        <v>79273477</v>
      </c>
      <c r="J1307" s="13">
        <v>79273477</v>
      </c>
      <c r="K1307" s="14">
        <v>0</v>
      </c>
      <c r="L1307" s="14">
        <v>0</v>
      </c>
      <c r="M1307" s="15"/>
      <c r="N1307" s="7" t="s">
        <v>104</v>
      </c>
      <c r="O1307" s="10" t="s">
        <v>109638</v>
      </c>
      <c r="P1307" s="7">
        <v>3839761</v>
      </c>
      <c r="Q1307" s="7" t="s">
        <v>107954</v>
      </c>
      <c r="R1307"/>
    </row>
    <row r="1308" spans="1:18" ht="56.25" x14ac:dyDescent="0.2">
      <c r="A1308" s="10" t="s">
        <v>103669</v>
      </c>
      <c r="B1308" s="10" t="s">
        <v>109298</v>
      </c>
      <c r="C1308" s="11">
        <v>1</v>
      </c>
      <c r="D1308" s="11">
        <v>1</v>
      </c>
      <c r="E1308" s="11">
        <v>6</v>
      </c>
      <c r="F1308" s="12">
        <v>1</v>
      </c>
      <c r="G1308" s="7" t="s">
        <v>120</v>
      </c>
      <c r="H1308" s="12">
        <v>0</v>
      </c>
      <c r="I1308" s="13">
        <v>79273477</v>
      </c>
      <c r="J1308" s="13">
        <v>79273477</v>
      </c>
      <c r="K1308" s="14">
        <v>0</v>
      </c>
      <c r="L1308" s="14">
        <v>0</v>
      </c>
      <c r="M1308" s="15"/>
      <c r="N1308" s="7" t="s">
        <v>104</v>
      </c>
      <c r="O1308" s="10" t="s">
        <v>109638</v>
      </c>
      <c r="P1308" s="7">
        <v>3839762</v>
      </c>
      <c r="Q1308" s="7" t="s">
        <v>107954</v>
      </c>
      <c r="R1308"/>
    </row>
    <row r="1309" spans="1:18" ht="33.75" x14ac:dyDescent="0.2">
      <c r="A1309" s="10" t="s">
        <v>103773</v>
      </c>
      <c r="B1309" s="10" t="s">
        <v>109299</v>
      </c>
      <c r="C1309" s="11">
        <v>1</v>
      </c>
      <c r="D1309" s="11">
        <v>1</v>
      </c>
      <c r="E1309" s="11">
        <v>12</v>
      </c>
      <c r="F1309" s="12">
        <v>1</v>
      </c>
      <c r="G1309" s="7" t="s">
        <v>120</v>
      </c>
      <c r="H1309" s="12">
        <v>0</v>
      </c>
      <c r="I1309" s="13">
        <v>155389692</v>
      </c>
      <c r="J1309" s="13">
        <v>155389692</v>
      </c>
      <c r="K1309" s="14">
        <v>0</v>
      </c>
      <c r="L1309" s="14">
        <v>0</v>
      </c>
      <c r="M1309" s="15"/>
      <c r="N1309" s="7" t="s">
        <v>104</v>
      </c>
      <c r="O1309" s="10" t="s">
        <v>109638</v>
      </c>
      <c r="P1309" s="7">
        <v>3839761</v>
      </c>
      <c r="Q1309" s="7" t="s">
        <v>107954</v>
      </c>
      <c r="R1309"/>
    </row>
    <row r="1310" spans="1:18" ht="33.75" x14ac:dyDescent="0.2">
      <c r="A1310" s="10" t="s">
        <v>103531</v>
      </c>
      <c r="B1310" s="10" t="s">
        <v>107981</v>
      </c>
      <c r="C1310" s="11">
        <v>1</v>
      </c>
      <c r="D1310" s="11">
        <v>1</v>
      </c>
      <c r="E1310" s="11">
        <v>5</v>
      </c>
      <c r="F1310" s="12">
        <v>1</v>
      </c>
      <c r="G1310" s="7" t="s">
        <v>120</v>
      </c>
      <c r="H1310" s="12">
        <v>0</v>
      </c>
      <c r="I1310" s="13">
        <v>31875603</v>
      </c>
      <c r="J1310" s="13">
        <v>31875603</v>
      </c>
      <c r="K1310" s="14">
        <v>0</v>
      </c>
      <c r="L1310" s="14">
        <v>0</v>
      </c>
      <c r="M1310" s="15"/>
      <c r="N1310" s="7" t="s">
        <v>104</v>
      </c>
      <c r="O1310" s="10" t="s">
        <v>109638</v>
      </c>
      <c r="P1310" s="7">
        <v>3839761</v>
      </c>
      <c r="Q1310" s="7" t="s">
        <v>107954</v>
      </c>
      <c r="R1310"/>
    </row>
    <row r="1311" spans="1:18" ht="33.75" x14ac:dyDescent="0.2">
      <c r="A1311" s="10" t="s">
        <v>103531</v>
      </c>
      <c r="B1311" s="10" t="s">
        <v>107981</v>
      </c>
      <c r="C1311" s="11">
        <v>1</v>
      </c>
      <c r="D1311" s="11">
        <v>1</v>
      </c>
      <c r="E1311" s="11">
        <v>5</v>
      </c>
      <c r="F1311" s="12">
        <v>1</v>
      </c>
      <c r="G1311" s="7" t="s">
        <v>120</v>
      </c>
      <c r="H1311" s="12">
        <v>0</v>
      </c>
      <c r="I1311" s="13">
        <v>13660973</v>
      </c>
      <c r="J1311" s="13">
        <v>13660973</v>
      </c>
      <c r="K1311" s="14">
        <v>0</v>
      </c>
      <c r="L1311" s="14">
        <v>0</v>
      </c>
      <c r="M1311" s="15"/>
      <c r="N1311" s="7" t="s">
        <v>104</v>
      </c>
      <c r="O1311" s="10" t="s">
        <v>109639</v>
      </c>
      <c r="P1311" s="7">
        <v>3839020</v>
      </c>
      <c r="Q1311" s="7" t="s">
        <v>108128</v>
      </c>
      <c r="R1311"/>
    </row>
    <row r="1312" spans="1:18" ht="33.75" x14ac:dyDescent="0.2">
      <c r="A1312" s="10" t="s">
        <v>103089</v>
      </c>
      <c r="B1312" s="10" t="s">
        <v>109300</v>
      </c>
      <c r="C1312" s="11">
        <v>1</v>
      </c>
      <c r="D1312" s="11">
        <v>1</v>
      </c>
      <c r="E1312" s="11">
        <v>38</v>
      </c>
      <c r="F1312" s="12">
        <v>1</v>
      </c>
      <c r="G1312" s="7" t="s">
        <v>120</v>
      </c>
      <c r="H1312" s="12">
        <v>5</v>
      </c>
      <c r="I1312" s="13">
        <v>0</v>
      </c>
      <c r="J1312" s="13">
        <v>0</v>
      </c>
      <c r="K1312" s="14">
        <v>0</v>
      </c>
      <c r="L1312" s="14">
        <v>0</v>
      </c>
      <c r="M1312" s="15"/>
      <c r="N1312" s="7" t="s">
        <v>104</v>
      </c>
      <c r="O1312" s="10" t="s">
        <v>109640</v>
      </c>
      <c r="P1312" s="7" t="s">
        <v>108129</v>
      </c>
      <c r="Q1312" s="7" t="s">
        <v>108130</v>
      </c>
      <c r="R1312"/>
    </row>
    <row r="1313" spans="1:18" ht="45" x14ac:dyDescent="0.2">
      <c r="A1313" s="10" t="s">
        <v>104756</v>
      </c>
      <c r="B1313" s="10" t="s">
        <v>109301</v>
      </c>
      <c r="C1313" s="11">
        <v>1</v>
      </c>
      <c r="D1313" s="11">
        <v>1</v>
      </c>
      <c r="E1313" s="11">
        <v>27</v>
      </c>
      <c r="F1313" s="12">
        <v>1</v>
      </c>
      <c r="G1313" s="7" t="s">
        <v>51</v>
      </c>
      <c r="H1313" s="12">
        <v>0</v>
      </c>
      <c r="I1313" s="13">
        <v>2365125000</v>
      </c>
      <c r="J1313" s="13">
        <v>835380000</v>
      </c>
      <c r="K1313" s="14">
        <v>1</v>
      </c>
      <c r="L1313" s="14">
        <v>3</v>
      </c>
      <c r="M1313" s="15"/>
      <c r="N1313" s="7" t="s">
        <v>104</v>
      </c>
      <c r="O1313" s="10" t="s">
        <v>109641</v>
      </c>
      <c r="P1313" s="7" t="s">
        <v>107887</v>
      </c>
      <c r="Q1313" s="7" t="s">
        <v>107888</v>
      </c>
      <c r="R1313"/>
    </row>
    <row r="1314" spans="1:18" ht="90" x14ac:dyDescent="0.2">
      <c r="A1314" s="10" t="s">
        <v>103541</v>
      </c>
      <c r="B1314" s="10" t="s">
        <v>109302</v>
      </c>
      <c r="C1314" s="11">
        <v>1</v>
      </c>
      <c r="D1314" s="11">
        <v>1</v>
      </c>
      <c r="E1314" s="11">
        <v>16</v>
      </c>
      <c r="F1314" s="12">
        <v>1</v>
      </c>
      <c r="G1314" s="7" t="s">
        <v>120</v>
      </c>
      <c r="H1314" s="12">
        <v>0</v>
      </c>
      <c r="I1314" s="13">
        <v>142800000</v>
      </c>
      <c r="J1314" s="13">
        <v>47600000</v>
      </c>
      <c r="K1314" s="14">
        <v>1</v>
      </c>
      <c r="L1314" s="14">
        <v>3</v>
      </c>
      <c r="M1314" s="15"/>
      <c r="N1314" s="7" t="s">
        <v>104</v>
      </c>
      <c r="O1314" s="10" t="s">
        <v>109641</v>
      </c>
      <c r="P1314" s="7" t="s">
        <v>107887</v>
      </c>
      <c r="Q1314" s="7" t="s">
        <v>107888</v>
      </c>
      <c r="R1314"/>
    </row>
    <row r="1315" spans="1:18" ht="22.5" x14ac:dyDescent="0.2">
      <c r="A1315" s="10" t="s">
        <v>103423</v>
      </c>
      <c r="B1315" s="10" t="s">
        <v>109303</v>
      </c>
      <c r="C1315" s="11">
        <v>1</v>
      </c>
      <c r="D1315" s="11">
        <v>1</v>
      </c>
      <c r="E1315" s="11">
        <v>27</v>
      </c>
      <c r="F1315" s="12">
        <v>1</v>
      </c>
      <c r="G1315" s="7" t="s">
        <v>120</v>
      </c>
      <c r="H1315" s="12">
        <v>0</v>
      </c>
      <c r="I1315" s="13">
        <v>781199952</v>
      </c>
      <c r="J1315" s="13">
        <v>438565902</v>
      </c>
      <c r="K1315" s="14">
        <v>1</v>
      </c>
      <c r="L1315" s="14">
        <v>3</v>
      </c>
      <c r="M1315" s="15"/>
      <c r="N1315" s="7" t="s">
        <v>104</v>
      </c>
      <c r="O1315" s="10" t="s">
        <v>109641</v>
      </c>
      <c r="P1315" s="7" t="s">
        <v>107887</v>
      </c>
      <c r="Q1315" s="7" t="s">
        <v>107888</v>
      </c>
      <c r="R1315"/>
    </row>
    <row r="1316" spans="1:18" ht="22.5" x14ac:dyDescent="0.2">
      <c r="A1316" s="10" t="s">
        <v>104105</v>
      </c>
      <c r="B1316" s="10" t="s">
        <v>109304</v>
      </c>
      <c r="C1316" s="11">
        <v>1</v>
      </c>
      <c r="D1316" s="11">
        <v>1</v>
      </c>
      <c r="E1316" s="11">
        <v>16</v>
      </c>
      <c r="F1316" s="12">
        <v>1</v>
      </c>
      <c r="G1316" s="7" t="s">
        <v>120</v>
      </c>
      <c r="H1316" s="12">
        <v>0</v>
      </c>
      <c r="I1316" s="13">
        <v>269423616</v>
      </c>
      <c r="J1316" s="13">
        <v>269423616</v>
      </c>
      <c r="K1316" s="14">
        <v>1</v>
      </c>
      <c r="L1316" s="14">
        <v>3</v>
      </c>
      <c r="M1316" s="15"/>
      <c r="N1316" s="7" t="s">
        <v>104</v>
      </c>
      <c r="O1316" s="10" t="s">
        <v>109641</v>
      </c>
      <c r="P1316" s="7" t="s">
        <v>107891</v>
      </c>
      <c r="Q1316" s="7" t="s">
        <v>107888</v>
      </c>
      <c r="R1316"/>
    </row>
    <row r="1317" spans="1:18" ht="22.5" x14ac:dyDescent="0.2">
      <c r="A1317" s="10" t="s">
        <v>104987</v>
      </c>
      <c r="B1317" s="10" t="s">
        <v>109305</v>
      </c>
      <c r="C1317" s="11">
        <v>1</v>
      </c>
      <c r="D1317" s="11">
        <v>1</v>
      </c>
      <c r="E1317" s="11">
        <v>28</v>
      </c>
      <c r="F1317" s="12">
        <v>1</v>
      </c>
      <c r="G1317" s="7" t="s">
        <v>120</v>
      </c>
      <c r="H1317" s="12">
        <v>0</v>
      </c>
      <c r="I1317" s="13">
        <v>850071952</v>
      </c>
      <c r="J1317" s="13">
        <v>850071952</v>
      </c>
      <c r="K1317" s="14">
        <v>1</v>
      </c>
      <c r="L1317" s="14">
        <v>3</v>
      </c>
      <c r="M1317" s="15"/>
      <c r="N1317" s="7" t="s">
        <v>104</v>
      </c>
      <c r="O1317" s="10" t="s">
        <v>109642</v>
      </c>
      <c r="P1317" s="7">
        <v>3839345</v>
      </c>
      <c r="Q1317" s="7" t="s">
        <v>108105</v>
      </c>
      <c r="R1317"/>
    </row>
    <row r="1318" spans="1:18" ht="45" x14ac:dyDescent="0.2">
      <c r="A1318" s="10" t="s">
        <v>106438</v>
      </c>
      <c r="B1318" s="10" t="s">
        <v>109306</v>
      </c>
      <c r="C1318" s="11">
        <v>1</v>
      </c>
      <c r="D1318" s="11">
        <v>1</v>
      </c>
      <c r="E1318" s="11">
        <v>15</v>
      </c>
      <c r="F1318" s="12">
        <v>1</v>
      </c>
      <c r="G1318" s="7" t="s">
        <v>17</v>
      </c>
      <c r="H1318" s="12">
        <v>0</v>
      </c>
      <c r="I1318" s="13">
        <v>5376747297</v>
      </c>
      <c r="J1318" s="13">
        <v>2089305153</v>
      </c>
      <c r="K1318" s="14">
        <v>1</v>
      </c>
      <c r="L1318" s="14">
        <v>3</v>
      </c>
      <c r="M1318" s="15"/>
      <c r="N1318" s="7" t="s">
        <v>104</v>
      </c>
      <c r="O1318" s="10" t="s">
        <v>109641</v>
      </c>
      <c r="P1318" s="7" t="s">
        <v>107887</v>
      </c>
      <c r="Q1318" s="7" t="s">
        <v>107888</v>
      </c>
      <c r="R1318"/>
    </row>
    <row r="1319" spans="1:18" ht="22.5" x14ac:dyDescent="0.2">
      <c r="A1319" s="10" t="s">
        <v>106040</v>
      </c>
      <c r="B1319" s="10" t="s">
        <v>108302</v>
      </c>
      <c r="C1319" s="11">
        <v>1</v>
      </c>
      <c r="D1319" s="11">
        <v>1</v>
      </c>
      <c r="E1319" s="11">
        <v>15</v>
      </c>
      <c r="F1319" s="12">
        <v>1</v>
      </c>
      <c r="G1319" s="7" t="s">
        <v>120</v>
      </c>
      <c r="H1319" s="12">
        <v>0</v>
      </c>
      <c r="I1319" s="13">
        <v>2307728260</v>
      </c>
      <c r="J1319" s="13">
        <v>70000000</v>
      </c>
      <c r="K1319" s="14">
        <v>1</v>
      </c>
      <c r="L1319" s="14">
        <v>3</v>
      </c>
      <c r="M1319" s="15"/>
      <c r="N1319" s="7" t="s">
        <v>104</v>
      </c>
      <c r="O1319" s="10" t="s">
        <v>109643</v>
      </c>
      <c r="P1319" s="7" t="s">
        <v>108131</v>
      </c>
      <c r="Q1319" s="7" t="s">
        <v>108132</v>
      </c>
      <c r="R1319"/>
    </row>
    <row r="1320" spans="1:18" ht="22.5" x14ac:dyDescent="0.2">
      <c r="A1320" s="10" t="s">
        <v>103499</v>
      </c>
      <c r="B1320" s="10" t="s">
        <v>109307</v>
      </c>
      <c r="C1320" s="11">
        <v>1</v>
      </c>
      <c r="D1320" s="11">
        <v>1</v>
      </c>
      <c r="E1320" s="11">
        <v>15</v>
      </c>
      <c r="F1320" s="12">
        <v>1</v>
      </c>
      <c r="G1320" s="7" t="s">
        <v>51</v>
      </c>
      <c r="H1320" s="12">
        <v>0</v>
      </c>
      <c r="I1320" s="13">
        <v>2268463600</v>
      </c>
      <c r="J1320" s="13">
        <v>1579338756</v>
      </c>
      <c r="K1320" s="14">
        <v>1</v>
      </c>
      <c r="L1320" s="14">
        <v>3</v>
      </c>
      <c r="M1320" s="15"/>
      <c r="N1320" s="7" t="s">
        <v>104</v>
      </c>
      <c r="O1320" s="10" t="s">
        <v>109641</v>
      </c>
      <c r="P1320" s="7" t="s">
        <v>107887</v>
      </c>
      <c r="Q1320" s="7" t="s">
        <v>107888</v>
      </c>
      <c r="R1320"/>
    </row>
    <row r="1321" spans="1:18" ht="56.25" x14ac:dyDescent="0.2">
      <c r="A1321" s="10" t="s">
        <v>103335</v>
      </c>
      <c r="B1321" s="10" t="s">
        <v>109308</v>
      </c>
      <c r="C1321" s="11">
        <v>1</v>
      </c>
      <c r="D1321" s="11">
        <v>1</v>
      </c>
      <c r="E1321" s="11">
        <v>15</v>
      </c>
      <c r="F1321" s="12">
        <v>1</v>
      </c>
      <c r="G1321" s="7" t="s">
        <v>120</v>
      </c>
      <c r="H1321" s="12">
        <v>0</v>
      </c>
      <c r="I1321" s="13">
        <v>578562317</v>
      </c>
      <c r="J1321" s="13">
        <v>439427225</v>
      </c>
      <c r="K1321" s="14">
        <v>1</v>
      </c>
      <c r="L1321" s="14">
        <v>3</v>
      </c>
      <c r="M1321" s="15"/>
      <c r="N1321" s="7" t="s">
        <v>104</v>
      </c>
      <c r="O1321" s="10" t="s">
        <v>109641</v>
      </c>
      <c r="P1321" s="7" t="s">
        <v>107887</v>
      </c>
      <c r="Q1321" s="7" t="s">
        <v>107888</v>
      </c>
      <c r="R1321"/>
    </row>
    <row r="1322" spans="1:18" ht="33.75" x14ac:dyDescent="0.2">
      <c r="A1322" s="10" t="s">
        <v>104947</v>
      </c>
      <c r="B1322" s="10" t="s">
        <v>109309</v>
      </c>
      <c r="C1322" s="11">
        <v>1</v>
      </c>
      <c r="D1322" s="11">
        <v>1</v>
      </c>
      <c r="E1322" s="11">
        <v>15</v>
      </c>
      <c r="F1322" s="12">
        <v>1</v>
      </c>
      <c r="G1322" s="7" t="s">
        <v>120</v>
      </c>
      <c r="H1322" s="12">
        <v>0</v>
      </c>
      <c r="I1322" s="13">
        <v>2781833847</v>
      </c>
      <c r="J1322" s="13">
        <v>2781833847</v>
      </c>
      <c r="K1322" s="14">
        <v>1</v>
      </c>
      <c r="L1322" s="14">
        <v>3</v>
      </c>
      <c r="M1322" s="15"/>
      <c r="N1322" s="7" t="s">
        <v>104</v>
      </c>
      <c r="O1322" s="10" t="s">
        <v>109644</v>
      </c>
      <c r="P1322" s="7" t="s">
        <v>108133</v>
      </c>
      <c r="Q1322" s="7" t="s">
        <v>108134</v>
      </c>
      <c r="R1322"/>
    </row>
    <row r="1323" spans="1:18" ht="22.5" x14ac:dyDescent="0.2">
      <c r="A1323" s="10" t="s">
        <v>103525</v>
      </c>
      <c r="B1323" s="10" t="s">
        <v>109310</v>
      </c>
      <c r="C1323" s="11">
        <v>1</v>
      </c>
      <c r="D1323" s="11">
        <v>1</v>
      </c>
      <c r="E1323" s="11">
        <v>15</v>
      </c>
      <c r="F1323" s="12">
        <v>1</v>
      </c>
      <c r="G1323" s="7" t="s">
        <v>51</v>
      </c>
      <c r="H1323" s="12">
        <v>0</v>
      </c>
      <c r="I1323" s="13">
        <v>972967280</v>
      </c>
      <c r="J1323" s="13">
        <v>695477012</v>
      </c>
      <c r="K1323" s="14">
        <v>1</v>
      </c>
      <c r="L1323" s="14">
        <v>3</v>
      </c>
      <c r="M1323" s="15"/>
      <c r="N1323" s="7" t="s">
        <v>104</v>
      </c>
      <c r="O1323" s="10" t="s">
        <v>109645</v>
      </c>
      <c r="P1323" s="7" t="s">
        <v>108135</v>
      </c>
      <c r="Q1323" s="7" t="s">
        <v>108136</v>
      </c>
      <c r="R1323"/>
    </row>
    <row r="1324" spans="1:18" ht="45" x14ac:dyDescent="0.2">
      <c r="A1324" s="10" t="s">
        <v>102205</v>
      </c>
      <c r="B1324" s="10" t="s">
        <v>109311</v>
      </c>
      <c r="C1324" s="11">
        <v>1</v>
      </c>
      <c r="D1324" s="11">
        <v>1</v>
      </c>
      <c r="E1324" s="11">
        <v>15</v>
      </c>
      <c r="F1324" s="12">
        <v>1</v>
      </c>
      <c r="G1324" s="7" t="s">
        <v>51</v>
      </c>
      <c r="H1324" s="12">
        <v>0</v>
      </c>
      <c r="I1324" s="13">
        <v>239999906</v>
      </c>
      <c r="J1324" s="13">
        <v>220673611</v>
      </c>
      <c r="K1324" s="14">
        <v>1</v>
      </c>
      <c r="L1324" s="14">
        <v>3</v>
      </c>
      <c r="M1324" s="15"/>
      <c r="N1324" s="7" t="s">
        <v>104</v>
      </c>
      <c r="O1324" s="10" t="s">
        <v>109646</v>
      </c>
      <c r="P1324" s="7" t="s">
        <v>108137</v>
      </c>
      <c r="Q1324" s="7" t="s">
        <v>107956</v>
      </c>
      <c r="R1324"/>
    </row>
    <row r="1325" spans="1:18" ht="33.75" x14ac:dyDescent="0.2">
      <c r="A1325" s="10" t="s">
        <v>101316</v>
      </c>
      <c r="B1325" s="10" t="s">
        <v>109312</v>
      </c>
      <c r="C1325" s="11">
        <v>1</v>
      </c>
      <c r="D1325" s="11">
        <v>1</v>
      </c>
      <c r="E1325" s="11">
        <v>15</v>
      </c>
      <c r="F1325" s="12">
        <v>1</v>
      </c>
      <c r="G1325" s="7" t="s">
        <v>120</v>
      </c>
      <c r="H1325" s="12">
        <v>0</v>
      </c>
      <c r="I1325" s="13">
        <v>334029055</v>
      </c>
      <c r="J1325" s="13">
        <v>250235674</v>
      </c>
      <c r="K1325" s="14">
        <v>1</v>
      </c>
      <c r="L1325" s="14">
        <v>3</v>
      </c>
      <c r="M1325" s="15"/>
      <c r="N1325" s="7" t="s">
        <v>104</v>
      </c>
      <c r="O1325" s="10" t="s">
        <v>109646</v>
      </c>
      <c r="P1325" s="7" t="s">
        <v>108137</v>
      </c>
      <c r="Q1325" s="7" t="s">
        <v>107956</v>
      </c>
      <c r="R1325"/>
    </row>
    <row r="1326" spans="1:18" ht="45" x14ac:dyDescent="0.2">
      <c r="A1326" s="10" t="s">
        <v>40823</v>
      </c>
      <c r="B1326" s="10" t="s">
        <v>109313</v>
      </c>
      <c r="C1326" s="11">
        <v>1</v>
      </c>
      <c r="D1326" s="11">
        <v>1</v>
      </c>
      <c r="E1326" s="11">
        <v>15</v>
      </c>
      <c r="F1326" s="12">
        <v>1</v>
      </c>
      <c r="G1326" s="7" t="s">
        <v>120</v>
      </c>
      <c r="H1326" s="12">
        <v>0</v>
      </c>
      <c r="I1326" s="13">
        <v>2089305153</v>
      </c>
      <c r="J1326" s="13">
        <v>2089305153</v>
      </c>
      <c r="K1326" s="14">
        <v>1</v>
      </c>
      <c r="L1326" s="14">
        <v>3</v>
      </c>
      <c r="M1326" s="15"/>
      <c r="N1326" s="7" t="s">
        <v>104</v>
      </c>
      <c r="O1326" s="10" t="s">
        <v>109641</v>
      </c>
      <c r="P1326" s="7" t="s">
        <v>107887</v>
      </c>
      <c r="Q1326" s="7" t="s">
        <v>107888</v>
      </c>
      <c r="R1326"/>
    </row>
    <row r="1327" spans="1:18" ht="45" x14ac:dyDescent="0.2">
      <c r="A1327" s="10" t="s">
        <v>102903</v>
      </c>
      <c r="B1327" s="10" t="s">
        <v>109314</v>
      </c>
      <c r="C1327" s="11">
        <v>1</v>
      </c>
      <c r="D1327" s="11">
        <v>1</v>
      </c>
      <c r="E1327" s="11">
        <v>14</v>
      </c>
      <c r="F1327" s="12">
        <v>1</v>
      </c>
      <c r="G1327" s="7" t="s">
        <v>51</v>
      </c>
      <c r="H1327" s="12">
        <v>0</v>
      </c>
      <c r="I1327" s="13">
        <v>2203503881</v>
      </c>
      <c r="J1327" s="13">
        <v>1844990936</v>
      </c>
      <c r="K1327" s="14">
        <v>1</v>
      </c>
      <c r="L1327" s="14">
        <v>3</v>
      </c>
      <c r="M1327" s="15"/>
      <c r="N1327" s="7" t="s">
        <v>104</v>
      </c>
      <c r="O1327" s="10" t="s">
        <v>109644</v>
      </c>
      <c r="P1327" s="7" t="s">
        <v>108133</v>
      </c>
      <c r="Q1327" s="7" t="s">
        <v>108134</v>
      </c>
      <c r="R1327"/>
    </row>
    <row r="1328" spans="1:18" ht="22.5" x14ac:dyDescent="0.2">
      <c r="A1328" s="10" t="s">
        <v>103565</v>
      </c>
      <c r="B1328" s="10" t="s">
        <v>109315</v>
      </c>
      <c r="C1328" s="11">
        <v>1</v>
      </c>
      <c r="D1328" s="11">
        <v>1</v>
      </c>
      <c r="E1328" s="11">
        <v>15</v>
      </c>
      <c r="F1328" s="12">
        <v>1</v>
      </c>
      <c r="G1328" s="7" t="s">
        <v>120</v>
      </c>
      <c r="H1328" s="12">
        <v>0</v>
      </c>
      <c r="I1328" s="13">
        <v>491525698</v>
      </c>
      <c r="J1328" s="13">
        <v>421307741</v>
      </c>
      <c r="K1328" s="14">
        <v>1</v>
      </c>
      <c r="L1328" s="14">
        <v>2</v>
      </c>
      <c r="M1328" s="15"/>
      <c r="N1328" s="7" t="s">
        <v>104</v>
      </c>
      <c r="O1328" s="10" t="s">
        <v>109641</v>
      </c>
      <c r="P1328" s="7" t="s">
        <v>107887</v>
      </c>
      <c r="Q1328" s="7" t="s">
        <v>107888</v>
      </c>
      <c r="R1328"/>
    </row>
    <row r="1329" spans="1:18" ht="22.5" x14ac:dyDescent="0.2">
      <c r="A1329" s="10" t="s">
        <v>24203</v>
      </c>
      <c r="B1329" s="10" t="s">
        <v>109316</v>
      </c>
      <c r="C1329" s="11">
        <v>1</v>
      </c>
      <c r="D1329" s="11">
        <v>1</v>
      </c>
      <c r="E1329" s="11">
        <v>10</v>
      </c>
      <c r="F1329" s="12">
        <v>1</v>
      </c>
      <c r="G1329" s="7" t="s">
        <v>120</v>
      </c>
      <c r="H1329" s="12">
        <v>0</v>
      </c>
      <c r="I1329" s="13">
        <v>247610247</v>
      </c>
      <c r="J1329" s="13">
        <v>147610247</v>
      </c>
      <c r="K1329" s="14">
        <v>1</v>
      </c>
      <c r="L1329" s="14">
        <v>3</v>
      </c>
      <c r="M1329" s="15"/>
      <c r="N1329" s="7" t="s">
        <v>104</v>
      </c>
      <c r="O1329" s="10" t="s">
        <v>109646</v>
      </c>
      <c r="P1329" s="7" t="s">
        <v>108137</v>
      </c>
      <c r="Q1329" s="7" t="s">
        <v>107956</v>
      </c>
      <c r="R1329"/>
    </row>
    <row r="1330" spans="1:18" ht="33.75" x14ac:dyDescent="0.2">
      <c r="A1330" s="10" t="s">
        <v>101356</v>
      </c>
      <c r="B1330" s="10" t="s">
        <v>109317</v>
      </c>
      <c r="C1330" s="11">
        <v>1</v>
      </c>
      <c r="D1330" s="11">
        <v>1</v>
      </c>
      <c r="E1330" s="11">
        <v>10</v>
      </c>
      <c r="F1330" s="12">
        <v>1</v>
      </c>
      <c r="G1330" s="7" t="s">
        <v>58</v>
      </c>
      <c r="H1330" s="12">
        <v>0</v>
      </c>
      <c r="I1330" s="13">
        <v>68600246</v>
      </c>
      <c r="J1330" s="13">
        <v>55245135</v>
      </c>
      <c r="K1330" s="14">
        <v>1</v>
      </c>
      <c r="L1330" s="14">
        <v>3</v>
      </c>
      <c r="M1330" s="15"/>
      <c r="N1330" s="7" t="s">
        <v>104</v>
      </c>
      <c r="O1330" s="10" t="s">
        <v>109647</v>
      </c>
      <c r="P1330" s="7" t="s">
        <v>108138</v>
      </c>
      <c r="Q1330" s="7" t="s">
        <v>108139</v>
      </c>
      <c r="R1330"/>
    </row>
    <row r="1331" spans="1:18" ht="90" x14ac:dyDescent="0.2">
      <c r="A1331" s="10" t="s">
        <v>96147</v>
      </c>
      <c r="B1331" s="10" t="s">
        <v>109318</v>
      </c>
      <c r="C1331" s="11">
        <v>1</v>
      </c>
      <c r="D1331" s="11">
        <v>1</v>
      </c>
      <c r="E1331" s="11">
        <v>18</v>
      </c>
      <c r="F1331" s="12">
        <v>1</v>
      </c>
      <c r="G1331" s="7" t="s">
        <v>120</v>
      </c>
      <c r="H1331" s="12">
        <v>0</v>
      </c>
      <c r="I1331" s="13">
        <v>38000000</v>
      </c>
      <c r="J1331" s="13">
        <v>38000000</v>
      </c>
      <c r="K1331" s="14">
        <v>0</v>
      </c>
      <c r="L1331" s="14">
        <v>0</v>
      </c>
      <c r="M1331" s="15"/>
      <c r="N1331" s="7" t="s">
        <v>104</v>
      </c>
      <c r="O1331" s="10" t="s">
        <v>109641</v>
      </c>
      <c r="P1331" s="7" t="s">
        <v>107887</v>
      </c>
      <c r="Q1331" s="7" t="s">
        <v>107888</v>
      </c>
      <c r="R1331"/>
    </row>
    <row r="1332" spans="1:18" ht="33.75" x14ac:dyDescent="0.2">
      <c r="A1332" s="10" t="s">
        <v>103711</v>
      </c>
      <c r="B1332" s="10" t="s">
        <v>109319</v>
      </c>
      <c r="C1332" s="11">
        <v>1</v>
      </c>
      <c r="D1332" s="11">
        <v>1</v>
      </c>
      <c r="E1332" s="11">
        <v>10</v>
      </c>
      <c r="F1332" s="12">
        <v>1</v>
      </c>
      <c r="G1332" s="7" t="s">
        <v>120</v>
      </c>
      <c r="H1332" s="12">
        <v>0</v>
      </c>
      <c r="I1332" s="13">
        <v>12374879</v>
      </c>
      <c r="J1332" s="13">
        <v>12374879</v>
      </c>
      <c r="K1332" s="14">
        <v>0</v>
      </c>
      <c r="L1332" s="14">
        <v>0</v>
      </c>
      <c r="M1332" s="15"/>
      <c r="N1332" s="7" t="s">
        <v>104</v>
      </c>
      <c r="O1332" s="10" t="s">
        <v>109641</v>
      </c>
      <c r="P1332" s="7" t="s">
        <v>107887</v>
      </c>
      <c r="Q1332" s="7" t="s">
        <v>107888</v>
      </c>
      <c r="R1332"/>
    </row>
    <row r="1333" spans="1:18" ht="22.5" x14ac:dyDescent="0.2">
      <c r="A1333" s="10" t="s">
        <v>106772</v>
      </c>
      <c r="B1333" s="10" t="s">
        <v>109320</v>
      </c>
      <c r="C1333" s="11">
        <v>6</v>
      </c>
      <c r="D1333" s="11">
        <v>6</v>
      </c>
      <c r="E1333" s="11">
        <v>6</v>
      </c>
      <c r="F1333" s="12">
        <v>1</v>
      </c>
      <c r="G1333" s="7" t="s">
        <v>120</v>
      </c>
      <c r="H1333" s="12">
        <v>0</v>
      </c>
      <c r="I1333" s="13">
        <v>63000000</v>
      </c>
      <c r="J1333" s="13">
        <v>63000000</v>
      </c>
      <c r="K1333" s="14">
        <v>0</v>
      </c>
      <c r="L1333" s="14">
        <v>0</v>
      </c>
      <c r="M1333" s="15"/>
      <c r="N1333" s="7" t="s">
        <v>104</v>
      </c>
      <c r="O1333" s="10" t="s">
        <v>109648</v>
      </c>
      <c r="P1333" s="7" t="s">
        <v>107889</v>
      </c>
      <c r="Q1333" s="7" t="s">
        <v>108140</v>
      </c>
      <c r="R1333"/>
    </row>
    <row r="1334" spans="1:18" ht="33.75" x14ac:dyDescent="0.2">
      <c r="A1334" s="10" t="s">
        <v>102905</v>
      </c>
      <c r="B1334" s="10" t="s">
        <v>109321</v>
      </c>
      <c r="C1334" s="11">
        <v>1</v>
      </c>
      <c r="D1334" s="11">
        <v>1</v>
      </c>
      <c r="E1334" s="11">
        <v>4</v>
      </c>
      <c r="F1334" s="12">
        <v>1</v>
      </c>
      <c r="G1334" s="7" t="s">
        <v>44</v>
      </c>
      <c r="H1334" s="12">
        <v>0</v>
      </c>
      <c r="I1334" s="13">
        <v>200000000</v>
      </c>
      <c r="J1334" s="13">
        <v>200000000</v>
      </c>
      <c r="K1334" s="14">
        <v>0</v>
      </c>
      <c r="L1334" s="14">
        <v>0</v>
      </c>
      <c r="M1334" s="15"/>
      <c r="N1334" s="7" t="s">
        <v>104</v>
      </c>
      <c r="O1334" s="10" t="s">
        <v>109649</v>
      </c>
      <c r="P1334" s="7" t="s">
        <v>108141</v>
      </c>
      <c r="Q1334" s="7" t="s">
        <v>108142</v>
      </c>
      <c r="R1334"/>
    </row>
    <row r="1335" spans="1:18" ht="22.5" x14ac:dyDescent="0.2">
      <c r="A1335" s="10" t="s">
        <v>101356</v>
      </c>
      <c r="B1335" s="10" t="s">
        <v>109322</v>
      </c>
      <c r="C1335" s="11">
        <v>1</v>
      </c>
      <c r="D1335" s="11">
        <v>1</v>
      </c>
      <c r="E1335" s="11">
        <v>10</v>
      </c>
      <c r="F1335" s="12">
        <v>1</v>
      </c>
      <c r="G1335" s="7" t="s">
        <v>58</v>
      </c>
      <c r="H1335" s="12">
        <v>0</v>
      </c>
      <c r="I1335" s="13">
        <v>15000000</v>
      </c>
      <c r="J1335" s="13">
        <v>15000000</v>
      </c>
      <c r="K1335" s="14">
        <v>0</v>
      </c>
      <c r="L1335" s="14">
        <v>0</v>
      </c>
      <c r="M1335" s="15"/>
      <c r="N1335" s="7" t="s">
        <v>104</v>
      </c>
      <c r="O1335" s="10" t="s">
        <v>109650</v>
      </c>
      <c r="P1335" s="7" t="s">
        <v>108143</v>
      </c>
      <c r="Q1335" s="7" t="s">
        <v>108144</v>
      </c>
      <c r="R1335"/>
    </row>
    <row r="1336" spans="1:18" ht="22.5" x14ac:dyDescent="0.2">
      <c r="A1336" s="10" t="s">
        <v>103377</v>
      </c>
      <c r="B1336" s="10" t="s">
        <v>109045</v>
      </c>
      <c r="C1336" s="11">
        <v>1</v>
      </c>
      <c r="D1336" s="11">
        <v>1</v>
      </c>
      <c r="E1336" s="11">
        <v>11</v>
      </c>
      <c r="F1336" s="12">
        <v>1</v>
      </c>
      <c r="G1336" s="7" t="s">
        <v>51</v>
      </c>
      <c r="H1336" s="12">
        <v>0</v>
      </c>
      <c r="I1336" s="13">
        <v>2213053920</v>
      </c>
      <c r="J1336" s="13">
        <v>173191000</v>
      </c>
      <c r="K1336" s="14">
        <v>0</v>
      </c>
      <c r="L1336" s="14">
        <v>0</v>
      </c>
      <c r="M1336" s="15"/>
      <c r="N1336" s="7" t="s">
        <v>104</v>
      </c>
      <c r="O1336" s="10" t="s">
        <v>109644</v>
      </c>
      <c r="P1336" s="7" t="s">
        <v>108133</v>
      </c>
      <c r="Q1336" s="7" t="s">
        <v>108134</v>
      </c>
      <c r="R1336"/>
    </row>
    <row r="1337" spans="1:18" ht="22.5" x14ac:dyDescent="0.2">
      <c r="A1337" s="10" t="s">
        <v>36967</v>
      </c>
      <c r="B1337" s="10" t="s">
        <v>109323</v>
      </c>
      <c r="C1337" s="11">
        <v>1</v>
      </c>
      <c r="D1337" s="11">
        <v>1</v>
      </c>
      <c r="E1337" s="11">
        <v>11</v>
      </c>
      <c r="F1337" s="12">
        <v>1</v>
      </c>
      <c r="G1337" s="7" t="s">
        <v>51</v>
      </c>
      <c r="H1337" s="12">
        <v>0</v>
      </c>
      <c r="I1337" s="13">
        <v>131000000</v>
      </c>
      <c r="J1337" s="13">
        <v>131000000</v>
      </c>
      <c r="K1337" s="14">
        <v>0</v>
      </c>
      <c r="L1337" s="14">
        <v>0</v>
      </c>
      <c r="M1337" s="15"/>
      <c r="N1337" s="7" t="s">
        <v>104</v>
      </c>
      <c r="O1337" s="10" t="s">
        <v>109645</v>
      </c>
      <c r="P1337" s="7" t="s">
        <v>108135</v>
      </c>
      <c r="Q1337" s="7" t="s">
        <v>108136</v>
      </c>
      <c r="R1337"/>
    </row>
    <row r="1338" spans="1:18" ht="33.75" x14ac:dyDescent="0.2">
      <c r="A1338" s="10" t="s">
        <v>37731</v>
      </c>
      <c r="B1338" s="10" t="s">
        <v>109324</v>
      </c>
      <c r="C1338" s="11">
        <v>1</v>
      </c>
      <c r="D1338" s="11">
        <v>1</v>
      </c>
      <c r="E1338" s="11">
        <v>11</v>
      </c>
      <c r="F1338" s="12">
        <v>1</v>
      </c>
      <c r="G1338" s="7" t="s">
        <v>120</v>
      </c>
      <c r="H1338" s="12">
        <v>0</v>
      </c>
      <c r="I1338" s="13">
        <v>35244431</v>
      </c>
      <c r="J1338" s="13">
        <v>35244431</v>
      </c>
      <c r="K1338" s="14">
        <v>0</v>
      </c>
      <c r="L1338" s="14">
        <v>0</v>
      </c>
      <c r="M1338" s="15"/>
      <c r="N1338" s="7" t="s">
        <v>104</v>
      </c>
      <c r="O1338" s="10" t="s">
        <v>109649</v>
      </c>
      <c r="P1338" s="7" t="s">
        <v>108141</v>
      </c>
      <c r="Q1338" s="7" t="s">
        <v>108142</v>
      </c>
      <c r="R1338"/>
    </row>
    <row r="1339" spans="1:18" ht="45" x14ac:dyDescent="0.2">
      <c r="A1339" s="10" t="s">
        <v>101738</v>
      </c>
      <c r="B1339" s="10" t="s">
        <v>109325</v>
      </c>
      <c r="C1339" s="11">
        <v>1</v>
      </c>
      <c r="D1339" s="11">
        <v>1</v>
      </c>
      <c r="E1339" s="11">
        <v>11</v>
      </c>
      <c r="F1339" s="12">
        <v>1</v>
      </c>
      <c r="G1339" s="7" t="s">
        <v>58</v>
      </c>
      <c r="H1339" s="12">
        <v>0</v>
      </c>
      <c r="I1339" s="13">
        <v>70000000</v>
      </c>
      <c r="J1339" s="13">
        <v>70000000</v>
      </c>
      <c r="K1339" s="14">
        <v>0</v>
      </c>
      <c r="L1339" s="14">
        <v>0</v>
      </c>
      <c r="M1339" s="15"/>
      <c r="N1339" s="7" t="s">
        <v>104</v>
      </c>
      <c r="O1339" s="10" t="s">
        <v>109651</v>
      </c>
      <c r="P1339" s="7" t="s">
        <v>108145</v>
      </c>
      <c r="Q1339" s="7" t="s">
        <v>108146</v>
      </c>
      <c r="R1339"/>
    </row>
    <row r="1340" spans="1:18" ht="33.75" x14ac:dyDescent="0.2">
      <c r="A1340" s="10" t="s">
        <v>102115</v>
      </c>
      <c r="B1340" s="10" t="s">
        <v>109326</v>
      </c>
      <c r="C1340" s="11">
        <v>1</v>
      </c>
      <c r="D1340" s="11">
        <v>1</v>
      </c>
      <c r="E1340" s="11">
        <v>10</v>
      </c>
      <c r="F1340" s="12">
        <v>1</v>
      </c>
      <c r="G1340" s="7" t="s">
        <v>58</v>
      </c>
      <c r="H1340" s="12">
        <v>0</v>
      </c>
      <c r="I1340" s="13">
        <v>59745617</v>
      </c>
      <c r="J1340" s="13">
        <v>59745617</v>
      </c>
      <c r="K1340" s="14">
        <v>0</v>
      </c>
      <c r="L1340" s="14">
        <v>0</v>
      </c>
      <c r="M1340" s="15"/>
      <c r="N1340" s="7" t="s">
        <v>104</v>
      </c>
      <c r="O1340" s="10" t="s">
        <v>109647</v>
      </c>
      <c r="P1340" s="7" t="s">
        <v>108138</v>
      </c>
      <c r="Q1340" s="7" t="s">
        <v>108139</v>
      </c>
      <c r="R1340"/>
    </row>
    <row r="1341" spans="1:18" ht="22.5" x14ac:dyDescent="0.2">
      <c r="A1341" s="10" t="s">
        <v>95632</v>
      </c>
      <c r="B1341" s="10" t="s">
        <v>109327</v>
      </c>
      <c r="C1341" s="11">
        <v>1</v>
      </c>
      <c r="D1341" s="11">
        <v>1</v>
      </c>
      <c r="E1341" s="11">
        <v>12</v>
      </c>
      <c r="F1341" s="12">
        <v>1</v>
      </c>
      <c r="G1341" s="7" t="s">
        <v>58</v>
      </c>
      <c r="H1341" s="12">
        <v>0</v>
      </c>
      <c r="I1341" s="13">
        <v>44935000</v>
      </c>
      <c r="J1341" s="13">
        <v>44935000</v>
      </c>
      <c r="K1341" s="14">
        <v>0</v>
      </c>
      <c r="L1341" s="14">
        <v>0</v>
      </c>
      <c r="M1341" s="15"/>
      <c r="N1341" s="7" t="s">
        <v>104</v>
      </c>
      <c r="O1341" s="10" t="s">
        <v>109652</v>
      </c>
      <c r="P1341" s="7">
        <v>3839345</v>
      </c>
      <c r="Q1341" s="7" t="s">
        <v>108105</v>
      </c>
      <c r="R1341"/>
    </row>
    <row r="1342" spans="1:18" ht="33.75" x14ac:dyDescent="0.2">
      <c r="A1342" s="10" t="s">
        <v>103671</v>
      </c>
      <c r="B1342" s="10" t="s">
        <v>109328</v>
      </c>
      <c r="C1342" s="11">
        <v>1</v>
      </c>
      <c r="D1342" s="11">
        <v>1</v>
      </c>
      <c r="E1342" s="11">
        <v>11</v>
      </c>
      <c r="F1342" s="12">
        <v>1</v>
      </c>
      <c r="G1342" s="7" t="s">
        <v>120</v>
      </c>
      <c r="H1342" s="12">
        <v>0</v>
      </c>
      <c r="I1342" s="13">
        <v>80338148</v>
      </c>
      <c r="J1342" s="13">
        <v>80338148</v>
      </c>
      <c r="K1342" s="14">
        <v>0</v>
      </c>
      <c r="L1342" s="14">
        <v>0</v>
      </c>
      <c r="M1342" s="15"/>
      <c r="N1342" s="7" t="s">
        <v>104</v>
      </c>
      <c r="O1342" s="10" t="s">
        <v>109641</v>
      </c>
      <c r="P1342" s="7" t="s">
        <v>107887</v>
      </c>
      <c r="Q1342" s="7" t="s">
        <v>107888</v>
      </c>
      <c r="R1342"/>
    </row>
    <row r="1343" spans="1:18" ht="45" x14ac:dyDescent="0.2">
      <c r="A1343" s="10" t="s">
        <v>103671</v>
      </c>
      <c r="B1343" s="10" t="s">
        <v>109329</v>
      </c>
      <c r="C1343" s="11">
        <v>1</v>
      </c>
      <c r="D1343" s="11">
        <v>1</v>
      </c>
      <c r="E1343" s="11">
        <v>11</v>
      </c>
      <c r="F1343" s="12">
        <v>1</v>
      </c>
      <c r="G1343" s="7" t="s">
        <v>120</v>
      </c>
      <c r="H1343" s="12">
        <v>0</v>
      </c>
      <c r="I1343" s="13">
        <v>80338148</v>
      </c>
      <c r="J1343" s="13">
        <v>80338148</v>
      </c>
      <c r="K1343" s="14">
        <v>0</v>
      </c>
      <c r="L1343" s="14">
        <v>0</v>
      </c>
      <c r="M1343" s="15"/>
      <c r="N1343" s="7" t="s">
        <v>104</v>
      </c>
      <c r="O1343" s="10" t="s">
        <v>109641</v>
      </c>
      <c r="P1343" s="7" t="s">
        <v>107887</v>
      </c>
      <c r="Q1343" s="7" t="s">
        <v>107888</v>
      </c>
      <c r="R1343"/>
    </row>
    <row r="1344" spans="1:18" ht="45" x14ac:dyDescent="0.2">
      <c r="A1344" s="10" t="s">
        <v>103541</v>
      </c>
      <c r="B1344" s="10" t="s">
        <v>109330</v>
      </c>
      <c r="C1344" s="11">
        <v>1</v>
      </c>
      <c r="D1344" s="11">
        <v>1</v>
      </c>
      <c r="E1344" s="11">
        <v>11</v>
      </c>
      <c r="F1344" s="12">
        <v>1</v>
      </c>
      <c r="G1344" s="7" t="s">
        <v>120</v>
      </c>
      <c r="H1344" s="12">
        <v>0</v>
      </c>
      <c r="I1344" s="13">
        <v>321264872</v>
      </c>
      <c r="J1344" s="13">
        <v>321264872</v>
      </c>
      <c r="K1344" s="14">
        <v>0</v>
      </c>
      <c r="L1344" s="14">
        <v>0</v>
      </c>
      <c r="M1344" s="15"/>
      <c r="N1344" s="7" t="s">
        <v>104</v>
      </c>
      <c r="O1344" s="10" t="s">
        <v>109641</v>
      </c>
      <c r="P1344" s="7" t="s">
        <v>107887</v>
      </c>
      <c r="Q1344" s="7" t="s">
        <v>107888</v>
      </c>
      <c r="R1344"/>
    </row>
    <row r="1345" spans="1:18" ht="22.5" x14ac:dyDescent="0.2">
      <c r="A1345" s="10" t="s">
        <v>101356</v>
      </c>
      <c r="B1345" s="10" t="s">
        <v>109331</v>
      </c>
      <c r="C1345" s="11">
        <v>1</v>
      </c>
      <c r="D1345" s="11">
        <v>1</v>
      </c>
      <c r="E1345" s="11">
        <v>4</v>
      </c>
      <c r="F1345" s="12">
        <v>1</v>
      </c>
      <c r="G1345" s="7" t="s">
        <v>44</v>
      </c>
      <c r="H1345" s="12">
        <v>0</v>
      </c>
      <c r="I1345" s="13">
        <v>130000000</v>
      </c>
      <c r="J1345" s="13">
        <v>130000000</v>
      </c>
      <c r="K1345" s="14">
        <v>0</v>
      </c>
      <c r="L1345" s="14">
        <v>0</v>
      </c>
      <c r="M1345" s="15"/>
      <c r="N1345" s="7" t="s">
        <v>104</v>
      </c>
      <c r="O1345" s="10" t="s">
        <v>109649</v>
      </c>
      <c r="P1345" s="7" t="s">
        <v>108141</v>
      </c>
      <c r="Q1345" s="7" t="s">
        <v>108142</v>
      </c>
      <c r="R1345"/>
    </row>
    <row r="1346" spans="1:18" ht="22.5" x14ac:dyDescent="0.2">
      <c r="A1346" s="10" t="s">
        <v>53810</v>
      </c>
      <c r="B1346" s="10" t="s">
        <v>109332</v>
      </c>
      <c r="C1346" s="11">
        <v>3</v>
      </c>
      <c r="D1346" s="11">
        <v>3</v>
      </c>
      <c r="E1346" s="11">
        <v>9</v>
      </c>
      <c r="F1346" s="12">
        <v>1</v>
      </c>
      <c r="G1346" s="7" t="s">
        <v>58</v>
      </c>
      <c r="H1346" s="12">
        <v>0</v>
      </c>
      <c r="I1346" s="13">
        <v>75037066</v>
      </c>
      <c r="J1346" s="13">
        <v>75037066</v>
      </c>
      <c r="K1346" s="14">
        <v>0</v>
      </c>
      <c r="L1346" s="14">
        <v>0</v>
      </c>
      <c r="M1346" s="15"/>
      <c r="N1346" s="7" t="s">
        <v>104</v>
      </c>
      <c r="O1346" s="10" t="s">
        <v>109640</v>
      </c>
      <c r="P1346" s="7" t="s">
        <v>108129</v>
      </c>
      <c r="Q1346" s="7" t="s">
        <v>108130</v>
      </c>
      <c r="R1346"/>
    </row>
    <row r="1347" spans="1:18" ht="22.5" x14ac:dyDescent="0.2">
      <c r="A1347" s="10" t="s">
        <v>53810</v>
      </c>
      <c r="B1347" s="10" t="s">
        <v>109333</v>
      </c>
      <c r="C1347" s="11">
        <v>1</v>
      </c>
      <c r="D1347" s="11">
        <v>1</v>
      </c>
      <c r="E1347" s="11">
        <v>10</v>
      </c>
      <c r="F1347" s="12">
        <v>1</v>
      </c>
      <c r="G1347" s="7" t="s">
        <v>58</v>
      </c>
      <c r="H1347" s="12">
        <v>0</v>
      </c>
      <c r="I1347" s="13">
        <v>77384916</v>
      </c>
      <c r="J1347" s="13">
        <v>77384916</v>
      </c>
      <c r="K1347" s="14">
        <v>0</v>
      </c>
      <c r="L1347" s="14">
        <v>0</v>
      </c>
      <c r="M1347" s="15"/>
      <c r="N1347" s="7" t="s">
        <v>104</v>
      </c>
      <c r="O1347" s="10" t="s">
        <v>109640</v>
      </c>
      <c r="P1347" s="7" t="s">
        <v>108129</v>
      </c>
      <c r="Q1347" s="7" t="s">
        <v>108130</v>
      </c>
      <c r="R1347"/>
    </row>
    <row r="1348" spans="1:18" ht="22.5" x14ac:dyDescent="0.2">
      <c r="A1348" s="10" t="s">
        <v>38191</v>
      </c>
      <c r="B1348" s="10" t="s">
        <v>109334</v>
      </c>
      <c r="C1348" s="11">
        <v>1</v>
      </c>
      <c r="D1348" s="11">
        <v>1</v>
      </c>
      <c r="E1348" s="11">
        <v>10</v>
      </c>
      <c r="F1348" s="12">
        <v>1</v>
      </c>
      <c r="G1348" s="7" t="s">
        <v>51</v>
      </c>
      <c r="H1348" s="12">
        <v>0</v>
      </c>
      <c r="I1348" s="13">
        <v>100000000</v>
      </c>
      <c r="J1348" s="13">
        <v>100000000</v>
      </c>
      <c r="K1348" s="14">
        <v>0</v>
      </c>
      <c r="L1348" s="14">
        <v>0</v>
      </c>
      <c r="M1348" s="15"/>
      <c r="N1348" s="7" t="s">
        <v>104</v>
      </c>
      <c r="O1348" s="10" t="s">
        <v>109647</v>
      </c>
      <c r="P1348" s="7" t="s">
        <v>108147</v>
      </c>
      <c r="Q1348" s="7" t="s">
        <v>108139</v>
      </c>
      <c r="R1348"/>
    </row>
    <row r="1349" spans="1:18" ht="22.5" x14ac:dyDescent="0.2">
      <c r="A1349" s="10" t="s">
        <v>103499</v>
      </c>
      <c r="B1349" s="10" t="s">
        <v>109335</v>
      </c>
      <c r="C1349" s="11">
        <v>1</v>
      </c>
      <c r="D1349" s="11">
        <v>1</v>
      </c>
      <c r="E1349" s="11">
        <v>11</v>
      </c>
      <c r="F1349" s="12">
        <v>1</v>
      </c>
      <c r="G1349" s="7" t="s">
        <v>58</v>
      </c>
      <c r="H1349" s="12">
        <v>0</v>
      </c>
      <c r="I1349" s="13">
        <v>70000000</v>
      </c>
      <c r="J1349" s="13">
        <v>70000000</v>
      </c>
      <c r="K1349" s="14">
        <v>0</v>
      </c>
      <c r="L1349" s="14">
        <v>0</v>
      </c>
      <c r="M1349" s="15"/>
      <c r="N1349" s="7" t="s">
        <v>104</v>
      </c>
      <c r="O1349" s="10" t="s">
        <v>109641</v>
      </c>
      <c r="P1349" s="7" t="s">
        <v>107887</v>
      </c>
      <c r="Q1349" s="7" t="s">
        <v>107888</v>
      </c>
      <c r="R1349"/>
    </row>
    <row r="1350" spans="1:18" ht="22.5" x14ac:dyDescent="0.2">
      <c r="A1350" s="10" t="s">
        <v>99802</v>
      </c>
      <c r="B1350" s="10" t="s">
        <v>109336</v>
      </c>
      <c r="C1350" s="11">
        <v>1</v>
      </c>
      <c r="D1350" s="11">
        <v>1</v>
      </c>
      <c r="E1350" s="11">
        <v>10</v>
      </c>
      <c r="F1350" s="12">
        <v>1</v>
      </c>
      <c r="G1350" s="7" t="s">
        <v>58</v>
      </c>
      <c r="H1350" s="12">
        <v>0</v>
      </c>
      <c r="I1350" s="13">
        <v>65000000</v>
      </c>
      <c r="J1350" s="13">
        <v>65000000</v>
      </c>
      <c r="K1350" s="14">
        <v>0</v>
      </c>
      <c r="L1350" s="14">
        <v>0</v>
      </c>
      <c r="M1350" s="15"/>
      <c r="N1350" s="7" t="s">
        <v>104</v>
      </c>
      <c r="O1350" s="10" t="s">
        <v>109649</v>
      </c>
      <c r="P1350" s="7" t="s">
        <v>108141</v>
      </c>
      <c r="Q1350" s="7" t="s">
        <v>108142</v>
      </c>
      <c r="R1350"/>
    </row>
    <row r="1351" spans="1:18" ht="22.5" x14ac:dyDescent="0.2">
      <c r="A1351" s="10" t="s">
        <v>101444</v>
      </c>
      <c r="B1351" s="10" t="s">
        <v>109337</v>
      </c>
      <c r="C1351" s="11">
        <v>2</v>
      </c>
      <c r="D1351" s="11">
        <v>2</v>
      </c>
      <c r="E1351" s="11">
        <v>4</v>
      </c>
      <c r="F1351" s="12">
        <v>1</v>
      </c>
      <c r="G1351" s="7" t="s">
        <v>58</v>
      </c>
      <c r="H1351" s="12">
        <v>0</v>
      </c>
      <c r="I1351" s="13">
        <v>74500000</v>
      </c>
      <c r="J1351" s="13">
        <v>74500000</v>
      </c>
      <c r="K1351" s="14">
        <v>0</v>
      </c>
      <c r="L1351" s="14">
        <v>0</v>
      </c>
      <c r="M1351" s="15"/>
      <c r="N1351" s="7" t="s">
        <v>104</v>
      </c>
      <c r="O1351" s="10" t="s">
        <v>109649</v>
      </c>
      <c r="P1351" s="7" t="s">
        <v>108141</v>
      </c>
      <c r="Q1351" s="7" t="s">
        <v>108142</v>
      </c>
      <c r="R1351"/>
    </row>
    <row r="1352" spans="1:18" ht="22.5" x14ac:dyDescent="0.2">
      <c r="A1352" s="10" t="s">
        <v>37540</v>
      </c>
      <c r="B1352" s="10" t="s">
        <v>109338</v>
      </c>
      <c r="C1352" s="11">
        <v>2</v>
      </c>
      <c r="D1352" s="11">
        <v>2</v>
      </c>
      <c r="E1352" s="11">
        <v>3</v>
      </c>
      <c r="F1352" s="12">
        <v>1</v>
      </c>
      <c r="G1352" s="7" t="s">
        <v>58</v>
      </c>
      <c r="H1352" s="12">
        <v>0</v>
      </c>
      <c r="I1352" s="13">
        <v>45000000</v>
      </c>
      <c r="J1352" s="13">
        <v>45000000</v>
      </c>
      <c r="K1352" s="14">
        <v>0</v>
      </c>
      <c r="L1352" s="14">
        <v>0</v>
      </c>
      <c r="M1352" s="15"/>
      <c r="N1352" s="7" t="s">
        <v>104</v>
      </c>
      <c r="O1352" s="10" t="s">
        <v>109651</v>
      </c>
      <c r="P1352" s="7" t="s">
        <v>108145</v>
      </c>
      <c r="Q1352" s="7" t="s">
        <v>108146</v>
      </c>
      <c r="R1352"/>
    </row>
    <row r="1353" spans="1:18" ht="22.5" x14ac:dyDescent="0.2">
      <c r="A1353" s="10" t="s">
        <v>53496</v>
      </c>
      <c r="B1353" s="10" t="s">
        <v>109339</v>
      </c>
      <c r="C1353" s="11">
        <v>2</v>
      </c>
      <c r="D1353" s="11">
        <v>2</v>
      </c>
      <c r="E1353" s="11">
        <v>10</v>
      </c>
      <c r="F1353" s="12">
        <v>1</v>
      </c>
      <c r="G1353" s="7" t="s">
        <v>58</v>
      </c>
      <c r="H1353" s="12">
        <v>0</v>
      </c>
      <c r="I1353" s="13">
        <v>24548014</v>
      </c>
      <c r="J1353" s="13">
        <v>24548014</v>
      </c>
      <c r="K1353" s="14">
        <v>0</v>
      </c>
      <c r="L1353" s="14">
        <v>0</v>
      </c>
      <c r="M1353" s="15"/>
      <c r="N1353" s="7" t="s">
        <v>104</v>
      </c>
      <c r="O1353" s="10" t="s">
        <v>109640</v>
      </c>
      <c r="P1353" s="7" t="s">
        <v>108129</v>
      </c>
      <c r="Q1353" s="7" t="s">
        <v>108130</v>
      </c>
      <c r="R1353"/>
    </row>
    <row r="1354" spans="1:18" ht="33.75" x14ac:dyDescent="0.2">
      <c r="A1354" s="10" t="s">
        <v>101342</v>
      </c>
      <c r="B1354" s="10" t="s">
        <v>109340</v>
      </c>
      <c r="C1354" s="11">
        <v>2</v>
      </c>
      <c r="D1354" s="11">
        <v>2</v>
      </c>
      <c r="E1354" s="11">
        <v>10</v>
      </c>
      <c r="F1354" s="12">
        <v>1</v>
      </c>
      <c r="G1354" s="7" t="s">
        <v>58</v>
      </c>
      <c r="H1354" s="12">
        <v>0</v>
      </c>
      <c r="I1354" s="13">
        <v>44593473</v>
      </c>
      <c r="J1354" s="13">
        <v>44593473</v>
      </c>
      <c r="K1354" s="14">
        <v>0</v>
      </c>
      <c r="L1354" s="14">
        <v>0</v>
      </c>
      <c r="M1354" s="15"/>
      <c r="N1354" s="7" t="s">
        <v>104</v>
      </c>
      <c r="O1354" s="10" t="s">
        <v>109640</v>
      </c>
      <c r="P1354" s="7" t="s">
        <v>108129</v>
      </c>
      <c r="Q1354" s="7" t="s">
        <v>108130</v>
      </c>
      <c r="R1354"/>
    </row>
    <row r="1355" spans="1:18" ht="45" x14ac:dyDescent="0.2">
      <c r="A1355" s="10" t="s">
        <v>101356</v>
      </c>
      <c r="B1355" s="10" t="s">
        <v>109341</v>
      </c>
      <c r="C1355" s="11">
        <v>2</v>
      </c>
      <c r="D1355" s="11">
        <v>2</v>
      </c>
      <c r="E1355" s="11">
        <v>6</v>
      </c>
      <c r="F1355" s="12">
        <v>1</v>
      </c>
      <c r="G1355" s="7" t="s">
        <v>44</v>
      </c>
      <c r="H1355" s="12">
        <v>0</v>
      </c>
      <c r="I1355" s="13">
        <v>100000000</v>
      </c>
      <c r="J1355" s="13">
        <v>100000000</v>
      </c>
      <c r="K1355" s="14">
        <v>0</v>
      </c>
      <c r="L1355" s="14">
        <v>0</v>
      </c>
      <c r="M1355" s="15"/>
      <c r="N1355" s="7" t="s">
        <v>104</v>
      </c>
      <c r="O1355" s="10" t="s">
        <v>109647</v>
      </c>
      <c r="P1355" s="7" t="s">
        <v>108138</v>
      </c>
      <c r="Q1355" s="7" t="s">
        <v>108139</v>
      </c>
      <c r="R1355"/>
    </row>
    <row r="1356" spans="1:18" ht="22.5" x14ac:dyDescent="0.2">
      <c r="A1356" s="10" t="s">
        <v>53810</v>
      </c>
      <c r="B1356" s="10" t="s">
        <v>109342</v>
      </c>
      <c r="C1356" s="11">
        <v>4</v>
      </c>
      <c r="D1356" s="11">
        <v>4</v>
      </c>
      <c r="E1356" s="11">
        <v>6</v>
      </c>
      <c r="F1356" s="12">
        <v>1</v>
      </c>
      <c r="G1356" s="7" t="s">
        <v>51</v>
      </c>
      <c r="H1356" s="12">
        <v>0</v>
      </c>
      <c r="I1356" s="13">
        <v>468000000</v>
      </c>
      <c r="J1356" s="13">
        <v>468000000</v>
      </c>
      <c r="K1356" s="14">
        <v>0</v>
      </c>
      <c r="L1356" s="14">
        <v>0</v>
      </c>
      <c r="M1356" s="15"/>
      <c r="N1356" s="7" t="s">
        <v>104</v>
      </c>
      <c r="O1356" s="10" t="s">
        <v>109653</v>
      </c>
      <c r="P1356" s="7" t="s">
        <v>107887</v>
      </c>
      <c r="Q1356" s="7" t="s">
        <v>107888</v>
      </c>
      <c r="R1356"/>
    </row>
    <row r="1357" spans="1:18" ht="33.75" x14ac:dyDescent="0.2">
      <c r="A1357" s="10" t="s">
        <v>101356</v>
      </c>
      <c r="B1357" s="10" t="s">
        <v>109343</v>
      </c>
      <c r="C1357" s="11">
        <v>5</v>
      </c>
      <c r="D1357" s="11">
        <v>5</v>
      </c>
      <c r="E1357" s="11">
        <v>6</v>
      </c>
      <c r="F1357" s="12">
        <v>1</v>
      </c>
      <c r="G1357" s="7" t="s">
        <v>44</v>
      </c>
      <c r="H1357" s="12">
        <v>0</v>
      </c>
      <c r="I1357" s="13">
        <v>450000000</v>
      </c>
      <c r="J1357" s="13">
        <v>450000000</v>
      </c>
      <c r="K1357" s="14">
        <v>0</v>
      </c>
      <c r="L1357" s="14">
        <v>0</v>
      </c>
      <c r="M1357" s="15"/>
      <c r="N1357" s="7" t="s">
        <v>104</v>
      </c>
      <c r="O1357" s="10" t="s">
        <v>109647</v>
      </c>
      <c r="P1357" s="7" t="s">
        <v>108138</v>
      </c>
      <c r="Q1357" s="7" t="s">
        <v>108139</v>
      </c>
      <c r="R1357"/>
    </row>
    <row r="1358" spans="1:18" ht="22.5" x14ac:dyDescent="0.2">
      <c r="A1358" s="10" t="s">
        <v>104808</v>
      </c>
      <c r="B1358" s="10" t="s">
        <v>109344</v>
      </c>
      <c r="C1358" s="11">
        <v>5</v>
      </c>
      <c r="D1358" s="11">
        <v>5</v>
      </c>
      <c r="E1358" s="11">
        <v>6</v>
      </c>
      <c r="F1358" s="12">
        <v>1</v>
      </c>
      <c r="G1358" s="7" t="s">
        <v>58</v>
      </c>
      <c r="H1358" s="12">
        <v>0</v>
      </c>
      <c r="I1358" s="13">
        <v>30000000</v>
      </c>
      <c r="J1358" s="13">
        <v>30000000</v>
      </c>
      <c r="K1358" s="14">
        <v>0</v>
      </c>
      <c r="L1358" s="14">
        <v>0</v>
      </c>
      <c r="M1358" s="15"/>
      <c r="N1358" s="7" t="s">
        <v>104</v>
      </c>
      <c r="O1358" s="10" t="s">
        <v>109654</v>
      </c>
      <c r="P1358" s="7" t="s">
        <v>108148</v>
      </c>
      <c r="Q1358" s="7" t="s">
        <v>108149</v>
      </c>
      <c r="R1358"/>
    </row>
    <row r="1359" spans="1:18" ht="22.5" x14ac:dyDescent="0.2">
      <c r="A1359" s="10" t="s">
        <v>104808</v>
      </c>
      <c r="B1359" s="10" t="s">
        <v>109345</v>
      </c>
      <c r="C1359" s="11">
        <v>5</v>
      </c>
      <c r="D1359" s="11">
        <v>5</v>
      </c>
      <c r="E1359" s="11">
        <v>6</v>
      </c>
      <c r="F1359" s="12">
        <v>1</v>
      </c>
      <c r="G1359" s="7" t="s">
        <v>58</v>
      </c>
      <c r="H1359" s="12">
        <v>0</v>
      </c>
      <c r="I1359" s="13">
        <v>10000000</v>
      </c>
      <c r="J1359" s="13">
        <v>10000000</v>
      </c>
      <c r="K1359" s="14">
        <v>0</v>
      </c>
      <c r="L1359" s="14">
        <v>0</v>
      </c>
      <c r="M1359" s="15"/>
      <c r="N1359" s="7" t="s">
        <v>104</v>
      </c>
      <c r="O1359" s="10" t="s">
        <v>109655</v>
      </c>
      <c r="P1359" s="7" t="s">
        <v>108150</v>
      </c>
      <c r="Q1359" s="7" t="s">
        <v>108151</v>
      </c>
      <c r="R1359"/>
    </row>
    <row r="1360" spans="1:18" ht="22.5" x14ac:dyDescent="0.2">
      <c r="A1360" s="10" t="s">
        <v>104249</v>
      </c>
      <c r="B1360" s="10" t="s">
        <v>109346</v>
      </c>
      <c r="C1360" s="11">
        <v>7</v>
      </c>
      <c r="D1360" s="11">
        <v>7</v>
      </c>
      <c r="E1360" s="11">
        <v>5</v>
      </c>
      <c r="F1360" s="12">
        <v>1</v>
      </c>
      <c r="G1360" s="7" t="s">
        <v>120</v>
      </c>
      <c r="H1360" s="12">
        <v>0</v>
      </c>
      <c r="I1360" s="13">
        <v>206494771</v>
      </c>
      <c r="J1360" s="13">
        <v>206494771</v>
      </c>
      <c r="K1360" s="14">
        <v>0</v>
      </c>
      <c r="L1360" s="14">
        <v>0</v>
      </c>
      <c r="M1360" s="15"/>
      <c r="N1360" s="7" t="s">
        <v>104</v>
      </c>
      <c r="O1360" s="10" t="s">
        <v>109651</v>
      </c>
      <c r="P1360" s="7" t="s">
        <v>108145</v>
      </c>
      <c r="Q1360" s="7" t="s">
        <v>108146</v>
      </c>
      <c r="R1360"/>
    </row>
    <row r="1361" spans="1:18" ht="22.5" x14ac:dyDescent="0.2">
      <c r="A1361" s="10" t="s">
        <v>96685</v>
      </c>
      <c r="B1361" s="10" t="s">
        <v>109347</v>
      </c>
      <c r="C1361" s="11">
        <v>2</v>
      </c>
      <c r="D1361" s="11">
        <v>2</v>
      </c>
      <c r="E1361" s="11">
        <v>2</v>
      </c>
      <c r="F1361" s="12">
        <v>1</v>
      </c>
      <c r="G1361" s="7" t="s">
        <v>58</v>
      </c>
      <c r="H1361" s="12">
        <v>0</v>
      </c>
      <c r="I1361" s="13">
        <v>15000000</v>
      </c>
      <c r="J1361" s="13">
        <v>15000000</v>
      </c>
      <c r="K1361" s="14">
        <v>0</v>
      </c>
      <c r="L1361" s="14">
        <v>0</v>
      </c>
      <c r="M1361" s="15"/>
      <c r="N1361" s="7" t="s">
        <v>104</v>
      </c>
      <c r="O1361" s="10" t="s">
        <v>109641</v>
      </c>
      <c r="P1361" s="7" t="s">
        <v>107887</v>
      </c>
      <c r="Q1361" s="7" t="s">
        <v>107888</v>
      </c>
      <c r="R1361"/>
    </row>
    <row r="1362" spans="1:18" ht="45" x14ac:dyDescent="0.2">
      <c r="A1362" s="10" t="s">
        <v>101374</v>
      </c>
      <c r="B1362" s="10" t="s">
        <v>109348</v>
      </c>
      <c r="C1362" s="11">
        <v>7</v>
      </c>
      <c r="D1362" s="11">
        <v>7</v>
      </c>
      <c r="E1362" s="11">
        <v>6</v>
      </c>
      <c r="F1362" s="12">
        <v>1</v>
      </c>
      <c r="G1362" s="7" t="s">
        <v>79</v>
      </c>
      <c r="H1362" s="12">
        <v>0</v>
      </c>
      <c r="I1362" s="13">
        <v>1700000000</v>
      </c>
      <c r="J1362" s="13">
        <v>1700000000</v>
      </c>
      <c r="K1362" s="14">
        <v>0</v>
      </c>
      <c r="L1362" s="14">
        <v>0</v>
      </c>
      <c r="M1362" s="15"/>
      <c r="N1362" s="7" t="s">
        <v>104</v>
      </c>
      <c r="O1362" s="10" t="s">
        <v>109656</v>
      </c>
      <c r="P1362" s="7" t="s">
        <v>108152</v>
      </c>
      <c r="Q1362" s="7" t="s">
        <v>108146</v>
      </c>
      <c r="R1362"/>
    </row>
    <row r="1363" spans="1:18" ht="22.5" x14ac:dyDescent="0.2">
      <c r="A1363" s="10" t="s">
        <v>106456</v>
      </c>
      <c r="B1363" s="10" t="s">
        <v>109349</v>
      </c>
      <c r="C1363" s="11">
        <v>1</v>
      </c>
      <c r="D1363" s="11">
        <v>1</v>
      </c>
      <c r="E1363" s="11">
        <v>12</v>
      </c>
      <c r="F1363" s="12">
        <v>1</v>
      </c>
      <c r="G1363" s="7" t="s">
        <v>51</v>
      </c>
      <c r="H1363" s="12">
        <v>0</v>
      </c>
      <c r="I1363" s="13">
        <v>180000000</v>
      </c>
      <c r="J1363" s="13">
        <v>180000000</v>
      </c>
      <c r="K1363" s="14">
        <v>0</v>
      </c>
      <c r="L1363" s="14">
        <v>0</v>
      </c>
      <c r="M1363" s="15"/>
      <c r="N1363" s="7" t="s">
        <v>104</v>
      </c>
      <c r="O1363" s="10" t="s">
        <v>109657</v>
      </c>
      <c r="P1363" s="7" t="s">
        <v>107887</v>
      </c>
      <c r="Q1363" s="7" t="s">
        <v>107888</v>
      </c>
      <c r="R1363"/>
    </row>
    <row r="1364" spans="1:18" ht="22.5" x14ac:dyDescent="0.2">
      <c r="A1364" s="10" t="s">
        <v>104321</v>
      </c>
      <c r="B1364" s="10" t="s">
        <v>109350</v>
      </c>
      <c r="C1364" s="11">
        <v>6</v>
      </c>
      <c r="D1364" s="11">
        <v>6</v>
      </c>
      <c r="E1364" s="11">
        <v>12</v>
      </c>
      <c r="F1364" s="12">
        <v>1</v>
      </c>
      <c r="G1364" s="7" t="s">
        <v>120</v>
      </c>
      <c r="H1364" s="12">
        <v>0</v>
      </c>
      <c r="I1364" s="13">
        <v>150000000</v>
      </c>
      <c r="J1364" s="13">
        <v>150000000</v>
      </c>
      <c r="K1364" s="14">
        <v>0</v>
      </c>
      <c r="L1364" s="14">
        <v>0</v>
      </c>
      <c r="M1364" s="15"/>
      <c r="N1364" s="7" t="s">
        <v>104</v>
      </c>
      <c r="O1364" s="10" t="s">
        <v>109658</v>
      </c>
      <c r="P1364" s="7" t="s">
        <v>108153</v>
      </c>
      <c r="Q1364" s="7" t="s">
        <v>108154</v>
      </c>
      <c r="R1364"/>
    </row>
    <row r="1365" spans="1:18" ht="56.25" x14ac:dyDescent="0.2">
      <c r="A1365" s="10" t="s">
        <v>106444</v>
      </c>
      <c r="B1365" s="10" t="s">
        <v>109351</v>
      </c>
      <c r="C1365" s="11">
        <v>7</v>
      </c>
      <c r="D1365" s="11">
        <v>7</v>
      </c>
      <c r="E1365" s="11">
        <v>5</v>
      </c>
      <c r="F1365" s="12">
        <v>1</v>
      </c>
      <c r="G1365" s="7" t="s">
        <v>120</v>
      </c>
      <c r="H1365" s="12">
        <v>0</v>
      </c>
      <c r="I1365" s="13">
        <v>500000000</v>
      </c>
      <c r="J1365" s="13">
        <v>500000000</v>
      </c>
      <c r="K1365" s="14">
        <v>0</v>
      </c>
      <c r="L1365" s="14">
        <v>0</v>
      </c>
      <c r="M1365" s="15"/>
      <c r="N1365" s="7" t="s">
        <v>104</v>
      </c>
      <c r="O1365" s="10" t="s">
        <v>109659</v>
      </c>
      <c r="P1365" s="7" t="s">
        <v>108155</v>
      </c>
      <c r="Q1365" s="7" t="s">
        <v>108156</v>
      </c>
      <c r="R1365"/>
    </row>
    <row r="1366" spans="1:18" ht="22.5" x14ac:dyDescent="0.2">
      <c r="A1366" s="10" t="s">
        <v>101446</v>
      </c>
      <c r="B1366" s="10" t="s">
        <v>109352</v>
      </c>
      <c r="C1366" s="11">
        <v>5</v>
      </c>
      <c r="D1366" s="11">
        <v>5</v>
      </c>
      <c r="E1366" s="11">
        <v>6</v>
      </c>
      <c r="F1366" s="12">
        <v>1</v>
      </c>
      <c r="G1366" s="7" t="s">
        <v>17</v>
      </c>
      <c r="H1366" s="12">
        <v>0</v>
      </c>
      <c r="I1366" s="13">
        <v>950000000</v>
      </c>
      <c r="J1366" s="13">
        <v>950000000</v>
      </c>
      <c r="K1366" s="14">
        <v>0</v>
      </c>
      <c r="L1366" s="14">
        <v>0</v>
      </c>
      <c r="M1366" s="15"/>
      <c r="N1366" s="7" t="s">
        <v>104</v>
      </c>
      <c r="O1366" s="10" t="s">
        <v>109649</v>
      </c>
      <c r="P1366" s="7" t="s">
        <v>108141</v>
      </c>
      <c r="Q1366" s="7" t="s">
        <v>108142</v>
      </c>
      <c r="R1366"/>
    </row>
    <row r="1367" spans="1:18" ht="22.5" x14ac:dyDescent="0.2">
      <c r="A1367" s="10" t="s">
        <v>101356</v>
      </c>
      <c r="B1367" s="10" t="s">
        <v>109353</v>
      </c>
      <c r="C1367" s="11">
        <v>3</v>
      </c>
      <c r="D1367" s="11">
        <v>3</v>
      </c>
      <c r="E1367" s="11">
        <v>6</v>
      </c>
      <c r="F1367" s="12">
        <v>1</v>
      </c>
      <c r="G1367" s="7" t="s">
        <v>44</v>
      </c>
      <c r="H1367" s="12">
        <v>0</v>
      </c>
      <c r="I1367" s="13">
        <v>211377561</v>
      </c>
      <c r="J1367" s="13">
        <v>280000000</v>
      </c>
      <c r="K1367" s="14">
        <v>0</v>
      </c>
      <c r="L1367" s="14">
        <v>0</v>
      </c>
      <c r="M1367" s="15"/>
      <c r="N1367" s="7" t="s">
        <v>104</v>
      </c>
      <c r="O1367" s="10" t="s">
        <v>109649</v>
      </c>
      <c r="P1367" s="7" t="s">
        <v>108141</v>
      </c>
      <c r="Q1367" s="7" t="s">
        <v>108142</v>
      </c>
      <c r="R1367"/>
    </row>
    <row r="1368" spans="1:18" ht="22.5" x14ac:dyDescent="0.2">
      <c r="A1368" s="10" t="s">
        <v>103617</v>
      </c>
      <c r="B1368" s="10" t="s">
        <v>109354</v>
      </c>
      <c r="C1368" s="11">
        <v>1</v>
      </c>
      <c r="D1368" s="11">
        <v>1</v>
      </c>
      <c r="E1368" s="11">
        <v>12</v>
      </c>
      <c r="F1368" s="12">
        <v>1</v>
      </c>
      <c r="G1368" s="7" t="s">
        <v>79</v>
      </c>
      <c r="H1368" s="12">
        <v>0</v>
      </c>
      <c r="I1368" s="13">
        <v>802808100</v>
      </c>
      <c r="J1368" s="13">
        <v>802808100</v>
      </c>
      <c r="K1368" s="14">
        <v>0</v>
      </c>
      <c r="L1368" s="14">
        <v>0</v>
      </c>
      <c r="M1368" s="15"/>
      <c r="N1368" s="7" t="s">
        <v>104</v>
      </c>
      <c r="O1368" s="10" t="s">
        <v>109660</v>
      </c>
      <c r="P1368" s="7">
        <v>3839345</v>
      </c>
      <c r="Q1368" s="7" t="s">
        <v>108105</v>
      </c>
      <c r="R1368"/>
    </row>
    <row r="1369" spans="1:18" ht="22.5" x14ac:dyDescent="0.2">
      <c r="A1369" s="10" t="s">
        <v>103603</v>
      </c>
      <c r="B1369" s="10" t="s">
        <v>109355</v>
      </c>
      <c r="C1369" s="11">
        <v>2</v>
      </c>
      <c r="D1369" s="11">
        <v>2</v>
      </c>
      <c r="E1369" s="11">
        <v>12</v>
      </c>
      <c r="F1369" s="12">
        <v>1</v>
      </c>
      <c r="G1369" s="7" t="s">
        <v>79</v>
      </c>
      <c r="H1369" s="12">
        <v>0</v>
      </c>
      <c r="I1369" s="13">
        <v>97749040</v>
      </c>
      <c r="J1369" s="13">
        <v>97749040</v>
      </c>
      <c r="K1369" s="14">
        <v>0</v>
      </c>
      <c r="L1369" s="14">
        <v>0</v>
      </c>
      <c r="M1369" s="15"/>
      <c r="N1369" s="7" t="s">
        <v>104</v>
      </c>
      <c r="O1369" s="10" t="s">
        <v>109660</v>
      </c>
      <c r="P1369" s="7">
        <v>3839345</v>
      </c>
      <c r="Q1369" s="7" t="s">
        <v>108105</v>
      </c>
      <c r="R1369"/>
    </row>
    <row r="1370" spans="1:18" ht="33.75" x14ac:dyDescent="0.2">
      <c r="A1370" s="10" t="s">
        <v>106044</v>
      </c>
      <c r="B1370" s="10" t="s">
        <v>109356</v>
      </c>
      <c r="C1370" s="11">
        <v>1</v>
      </c>
      <c r="D1370" s="11">
        <v>1</v>
      </c>
      <c r="E1370" s="11">
        <v>12</v>
      </c>
      <c r="F1370" s="12">
        <v>1</v>
      </c>
      <c r="G1370" s="7" t="s">
        <v>79</v>
      </c>
      <c r="H1370" s="12">
        <v>0</v>
      </c>
      <c r="I1370" s="13">
        <v>63000000</v>
      </c>
      <c r="J1370" s="13">
        <v>55000000</v>
      </c>
      <c r="K1370" s="14">
        <v>1</v>
      </c>
      <c r="L1370" s="14">
        <v>3</v>
      </c>
      <c r="M1370" s="15"/>
      <c r="N1370" s="7" t="s">
        <v>104</v>
      </c>
      <c r="O1370" s="10" t="s">
        <v>109661</v>
      </c>
      <c r="P1370" s="7">
        <v>3839109</v>
      </c>
      <c r="Q1370" s="7" t="s">
        <v>108157</v>
      </c>
      <c r="R1370"/>
    </row>
    <row r="1371" spans="1:18" ht="33.75" x14ac:dyDescent="0.2">
      <c r="A1371" s="10" t="s">
        <v>103377</v>
      </c>
      <c r="B1371" s="10" t="s">
        <v>109357</v>
      </c>
      <c r="C1371" s="11">
        <v>1</v>
      </c>
      <c r="D1371" s="11">
        <v>1</v>
      </c>
      <c r="E1371" s="11">
        <v>12</v>
      </c>
      <c r="F1371" s="12">
        <v>1</v>
      </c>
      <c r="G1371" s="7" t="s">
        <v>79</v>
      </c>
      <c r="H1371" s="12">
        <v>0</v>
      </c>
      <c r="I1371" s="13">
        <v>60000000</v>
      </c>
      <c r="J1371" s="13">
        <v>60000000</v>
      </c>
      <c r="K1371" s="14">
        <v>0</v>
      </c>
      <c r="L1371" s="14">
        <v>0</v>
      </c>
      <c r="M1371" s="15"/>
      <c r="N1371" s="7" t="s">
        <v>104</v>
      </c>
      <c r="O1371" s="10" t="s">
        <v>109661</v>
      </c>
      <c r="P1371" s="7">
        <v>3839109</v>
      </c>
      <c r="Q1371" s="7" t="s">
        <v>108157</v>
      </c>
      <c r="R1371"/>
    </row>
    <row r="1372" spans="1:18" ht="33.75" x14ac:dyDescent="0.2">
      <c r="A1372" s="10" t="s">
        <v>103377</v>
      </c>
      <c r="B1372" s="10" t="s">
        <v>109357</v>
      </c>
      <c r="C1372" s="11">
        <v>1</v>
      </c>
      <c r="D1372" s="11">
        <v>1</v>
      </c>
      <c r="E1372" s="11">
        <v>12</v>
      </c>
      <c r="F1372" s="12">
        <v>1</v>
      </c>
      <c r="G1372" s="7" t="s">
        <v>79</v>
      </c>
      <c r="H1372" s="12">
        <v>0</v>
      </c>
      <c r="I1372" s="13">
        <v>40000000</v>
      </c>
      <c r="J1372" s="13">
        <v>40000000</v>
      </c>
      <c r="K1372" s="14">
        <v>0</v>
      </c>
      <c r="L1372" s="14">
        <v>0</v>
      </c>
      <c r="M1372" s="15"/>
      <c r="N1372" s="7" t="s">
        <v>104</v>
      </c>
      <c r="O1372" s="10" t="s">
        <v>109661</v>
      </c>
      <c r="P1372" s="7">
        <v>3839109</v>
      </c>
      <c r="Q1372" s="7" t="s">
        <v>108157</v>
      </c>
      <c r="R1372"/>
    </row>
    <row r="1373" spans="1:18" ht="33.75" x14ac:dyDescent="0.2">
      <c r="A1373" s="10" t="s">
        <v>104319</v>
      </c>
      <c r="B1373" s="10" t="s">
        <v>109358</v>
      </c>
      <c r="C1373" s="11">
        <v>1</v>
      </c>
      <c r="D1373" s="11">
        <v>1</v>
      </c>
      <c r="E1373" s="11">
        <v>12</v>
      </c>
      <c r="F1373" s="12">
        <v>1</v>
      </c>
      <c r="G1373" s="7" t="s">
        <v>79</v>
      </c>
      <c r="H1373" s="12">
        <v>0</v>
      </c>
      <c r="I1373" s="13">
        <v>8000000</v>
      </c>
      <c r="J1373" s="13">
        <v>8000000</v>
      </c>
      <c r="K1373" s="14">
        <v>0</v>
      </c>
      <c r="L1373" s="14">
        <v>0</v>
      </c>
      <c r="M1373" s="15"/>
      <c r="N1373" s="7" t="s">
        <v>104</v>
      </c>
      <c r="O1373" s="10" t="s">
        <v>109661</v>
      </c>
      <c r="P1373" s="7">
        <v>3839109</v>
      </c>
      <c r="Q1373" s="7" t="s">
        <v>108157</v>
      </c>
      <c r="R1373"/>
    </row>
    <row r="1374" spans="1:18" ht="33.75" x14ac:dyDescent="0.2">
      <c r="A1374" s="10" t="s">
        <v>103603</v>
      </c>
      <c r="B1374" s="10" t="s">
        <v>109359</v>
      </c>
      <c r="C1374" s="11">
        <v>2</v>
      </c>
      <c r="D1374" s="11">
        <v>2</v>
      </c>
      <c r="E1374" s="11">
        <v>10</v>
      </c>
      <c r="F1374" s="12">
        <v>1</v>
      </c>
      <c r="G1374" s="7" t="s">
        <v>79</v>
      </c>
      <c r="H1374" s="12">
        <v>0</v>
      </c>
      <c r="I1374" s="13">
        <v>15000000</v>
      </c>
      <c r="J1374" s="13">
        <v>15000000</v>
      </c>
      <c r="K1374" s="14">
        <v>0</v>
      </c>
      <c r="L1374" s="14">
        <v>0</v>
      </c>
      <c r="M1374" s="15"/>
      <c r="N1374" s="7" t="s">
        <v>104</v>
      </c>
      <c r="O1374" s="10" t="s">
        <v>109661</v>
      </c>
      <c r="P1374" s="7">
        <v>3839109</v>
      </c>
      <c r="Q1374" s="7" t="s">
        <v>108157</v>
      </c>
      <c r="R1374"/>
    </row>
    <row r="1375" spans="1:18" ht="33.75" x14ac:dyDescent="0.2">
      <c r="A1375" s="10" t="s">
        <v>20236</v>
      </c>
      <c r="B1375" s="10" t="s">
        <v>109360</v>
      </c>
      <c r="C1375" s="11">
        <v>1</v>
      </c>
      <c r="D1375" s="11">
        <v>1</v>
      </c>
      <c r="E1375" s="11">
        <v>12</v>
      </c>
      <c r="F1375" s="12">
        <v>1</v>
      </c>
      <c r="G1375" s="7" t="s">
        <v>79</v>
      </c>
      <c r="H1375" s="12">
        <v>0</v>
      </c>
      <c r="I1375" s="13">
        <v>4494000</v>
      </c>
      <c r="J1375" s="13">
        <v>4494000</v>
      </c>
      <c r="K1375" s="14">
        <v>0</v>
      </c>
      <c r="L1375" s="14">
        <v>0</v>
      </c>
      <c r="M1375" s="15"/>
      <c r="N1375" s="7" t="s">
        <v>104</v>
      </c>
      <c r="O1375" s="10" t="s">
        <v>109661</v>
      </c>
      <c r="P1375" s="7">
        <v>3839109</v>
      </c>
      <c r="Q1375" s="7" t="s">
        <v>108157</v>
      </c>
      <c r="R1375"/>
    </row>
    <row r="1376" spans="1:18" ht="33.75" x14ac:dyDescent="0.2">
      <c r="A1376" s="10" t="s">
        <v>101356</v>
      </c>
      <c r="B1376" s="10" t="s">
        <v>109361</v>
      </c>
      <c r="C1376" s="11">
        <v>1</v>
      </c>
      <c r="D1376" s="11">
        <v>1</v>
      </c>
      <c r="E1376" s="11">
        <v>12</v>
      </c>
      <c r="F1376" s="12">
        <v>1</v>
      </c>
      <c r="G1376" s="7" t="s">
        <v>79</v>
      </c>
      <c r="H1376" s="12">
        <v>0</v>
      </c>
      <c r="I1376" s="13">
        <v>1227000</v>
      </c>
      <c r="J1376" s="13">
        <v>1227000</v>
      </c>
      <c r="K1376" s="14">
        <v>0</v>
      </c>
      <c r="L1376" s="14">
        <v>0</v>
      </c>
      <c r="M1376" s="15"/>
      <c r="N1376" s="7" t="s">
        <v>104</v>
      </c>
      <c r="O1376" s="10" t="s">
        <v>109661</v>
      </c>
      <c r="P1376" s="7">
        <v>3839109</v>
      </c>
      <c r="Q1376" s="7" t="s">
        <v>108157</v>
      </c>
      <c r="R1376"/>
    </row>
    <row r="1377" spans="1:18" ht="33.75" x14ac:dyDescent="0.2">
      <c r="A1377" s="10" t="s">
        <v>96147</v>
      </c>
      <c r="B1377" s="10" t="s">
        <v>109362</v>
      </c>
      <c r="C1377" s="11">
        <v>1</v>
      </c>
      <c r="D1377" s="11">
        <v>1</v>
      </c>
      <c r="E1377" s="11">
        <v>12</v>
      </c>
      <c r="F1377" s="12">
        <v>1</v>
      </c>
      <c r="G1377" s="7" t="s">
        <v>79</v>
      </c>
      <c r="H1377" s="12">
        <v>0</v>
      </c>
      <c r="I1377" s="13">
        <v>2921000</v>
      </c>
      <c r="J1377" s="13">
        <v>2921000</v>
      </c>
      <c r="K1377" s="14">
        <v>0</v>
      </c>
      <c r="L1377" s="14">
        <v>0</v>
      </c>
      <c r="M1377" s="15"/>
      <c r="N1377" s="7" t="s">
        <v>104</v>
      </c>
      <c r="O1377" s="10" t="s">
        <v>109661</v>
      </c>
      <c r="P1377" s="7">
        <v>3839109</v>
      </c>
      <c r="Q1377" s="7" t="s">
        <v>108157</v>
      </c>
      <c r="R1377"/>
    </row>
    <row r="1378" spans="1:18" ht="33.75" x14ac:dyDescent="0.2">
      <c r="A1378" s="10" t="s">
        <v>103657</v>
      </c>
      <c r="B1378" s="10" t="s">
        <v>108260</v>
      </c>
      <c r="C1378" s="11">
        <v>1</v>
      </c>
      <c r="D1378" s="11">
        <v>1</v>
      </c>
      <c r="E1378" s="11">
        <v>12</v>
      </c>
      <c r="F1378" s="12">
        <v>1</v>
      </c>
      <c r="G1378" s="7" t="s">
        <v>79</v>
      </c>
      <c r="H1378" s="12">
        <v>0</v>
      </c>
      <c r="I1378" s="13">
        <v>395000000</v>
      </c>
      <c r="J1378" s="13">
        <v>395000000</v>
      </c>
      <c r="K1378" s="14">
        <v>0</v>
      </c>
      <c r="L1378" s="14">
        <v>0</v>
      </c>
      <c r="M1378" s="15"/>
      <c r="N1378" s="7" t="s">
        <v>104</v>
      </c>
      <c r="O1378" s="10" t="s">
        <v>109661</v>
      </c>
      <c r="P1378" s="7">
        <v>3839109</v>
      </c>
      <c r="Q1378" s="7" t="s">
        <v>108157</v>
      </c>
      <c r="R1378"/>
    </row>
    <row r="1379" spans="1:18" ht="33.75" x14ac:dyDescent="0.2">
      <c r="A1379" s="10" t="s">
        <v>103657</v>
      </c>
      <c r="B1379" s="10" t="s">
        <v>108260</v>
      </c>
      <c r="C1379" s="11">
        <v>1</v>
      </c>
      <c r="D1379" s="11">
        <v>1</v>
      </c>
      <c r="E1379" s="11">
        <v>12</v>
      </c>
      <c r="F1379" s="12">
        <v>1</v>
      </c>
      <c r="G1379" s="7" t="s">
        <v>79</v>
      </c>
      <c r="H1379" s="12">
        <v>0</v>
      </c>
      <c r="I1379" s="13">
        <v>96000000</v>
      </c>
      <c r="J1379" s="13">
        <v>96000000</v>
      </c>
      <c r="K1379" s="14">
        <v>0</v>
      </c>
      <c r="L1379" s="14">
        <v>0</v>
      </c>
      <c r="M1379" s="15"/>
      <c r="N1379" s="7" t="s">
        <v>104</v>
      </c>
      <c r="O1379" s="10" t="s">
        <v>109661</v>
      </c>
      <c r="P1379" s="7">
        <v>3839109</v>
      </c>
      <c r="Q1379" s="7" t="s">
        <v>108157</v>
      </c>
      <c r="R1379"/>
    </row>
    <row r="1380" spans="1:18" ht="33.75" x14ac:dyDescent="0.2">
      <c r="A1380" s="10" t="s">
        <v>103657</v>
      </c>
      <c r="B1380" s="10" t="s">
        <v>108260</v>
      </c>
      <c r="C1380" s="11">
        <v>1</v>
      </c>
      <c r="D1380" s="11">
        <v>1</v>
      </c>
      <c r="E1380" s="11">
        <v>12</v>
      </c>
      <c r="F1380" s="12">
        <v>1</v>
      </c>
      <c r="G1380" s="7" t="s">
        <v>79</v>
      </c>
      <c r="H1380" s="12">
        <v>0</v>
      </c>
      <c r="I1380" s="13">
        <v>192000000</v>
      </c>
      <c r="J1380" s="13">
        <v>192000000</v>
      </c>
      <c r="K1380" s="14">
        <v>0</v>
      </c>
      <c r="L1380" s="14">
        <v>0</v>
      </c>
      <c r="M1380" s="15"/>
      <c r="N1380" s="7" t="s">
        <v>104</v>
      </c>
      <c r="O1380" s="10" t="s">
        <v>109661</v>
      </c>
      <c r="P1380" s="7">
        <v>3839109</v>
      </c>
      <c r="Q1380" s="7" t="s">
        <v>108157</v>
      </c>
      <c r="R1380"/>
    </row>
    <row r="1381" spans="1:18" ht="33.75" x14ac:dyDescent="0.2">
      <c r="A1381" s="10" t="s">
        <v>103657</v>
      </c>
      <c r="B1381" s="10" t="s">
        <v>108260</v>
      </c>
      <c r="C1381" s="11">
        <v>1</v>
      </c>
      <c r="D1381" s="11">
        <v>1</v>
      </c>
      <c r="E1381" s="11">
        <v>12</v>
      </c>
      <c r="F1381" s="12">
        <v>1</v>
      </c>
      <c r="G1381" s="7" t="s">
        <v>79</v>
      </c>
      <c r="H1381" s="12">
        <v>0</v>
      </c>
      <c r="I1381" s="13">
        <v>100599948</v>
      </c>
      <c r="J1381" s="13">
        <v>100599948</v>
      </c>
      <c r="K1381" s="14">
        <v>0</v>
      </c>
      <c r="L1381" s="14">
        <v>0</v>
      </c>
      <c r="M1381" s="15"/>
      <c r="N1381" s="7" t="s">
        <v>104</v>
      </c>
      <c r="O1381" s="10" t="s">
        <v>109661</v>
      </c>
      <c r="P1381" s="7">
        <v>3839109</v>
      </c>
      <c r="Q1381" s="7" t="s">
        <v>108157</v>
      </c>
      <c r="R1381"/>
    </row>
    <row r="1382" spans="1:18" ht="45" x14ac:dyDescent="0.2">
      <c r="A1382" s="10" t="s">
        <v>106882</v>
      </c>
      <c r="B1382" s="10" t="s">
        <v>109363</v>
      </c>
      <c r="C1382" s="11">
        <v>1</v>
      </c>
      <c r="D1382" s="11">
        <v>1</v>
      </c>
      <c r="E1382" s="11">
        <v>10</v>
      </c>
      <c r="F1382" s="12">
        <v>1</v>
      </c>
      <c r="G1382" s="7" t="s">
        <v>120</v>
      </c>
      <c r="H1382" s="12">
        <v>4</v>
      </c>
      <c r="I1382" s="13">
        <v>455600000</v>
      </c>
      <c r="J1382" s="13">
        <v>227800000</v>
      </c>
      <c r="K1382" s="14">
        <v>1</v>
      </c>
      <c r="L1382" s="14">
        <v>3</v>
      </c>
      <c r="M1382" s="15"/>
      <c r="N1382" s="7" t="s">
        <v>104</v>
      </c>
      <c r="O1382" s="10" t="s">
        <v>109661</v>
      </c>
      <c r="P1382" s="7">
        <v>3839109</v>
      </c>
      <c r="Q1382" s="7" t="s">
        <v>108157</v>
      </c>
      <c r="R1382"/>
    </row>
    <row r="1383" spans="1:18" ht="33.75" x14ac:dyDescent="0.2">
      <c r="A1383" s="10" t="s">
        <v>104939</v>
      </c>
      <c r="B1383" s="10" t="s">
        <v>109364</v>
      </c>
      <c r="C1383" s="11">
        <v>5</v>
      </c>
      <c r="D1383" s="11">
        <v>5</v>
      </c>
      <c r="E1383" s="11">
        <v>18</v>
      </c>
      <c r="F1383" s="12">
        <v>1</v>
      </c>
      <c r="G1383" s="7" t="s">
        <v>120</v>
      </c>
      <c r="H1383" s="12">
        <v>0</v>
      </c>
      <c r="I1383" s="13">
        <v>720000000</v>
      </c>
      <c r="J1383" s="13">
        <v>720000000</v>
      </c>
      <c r="K1383" s="14">
        <v>0</v>
      </c>
      <c r="L1383" s="14">
        <v>0</v>
      </c>
      <c r="M1383" s="15"/>
      <c r="N1383" s="7" t="s">
        <v>104</v>
      </c>
      <c r="O1383" s="10" t="s">
        <v>109661</v>
      </c>
      <c r="P1383" s="7">
        <v>3839109</v>
      </c>
      <c r="Q1383" s="7" t="s">
        <v>108157</v>
      </c>
      <c r="R1383"/>
    </row>
    <row r="1384" spans="1:18" ht="33.75" x14ac:dyDescent="0.2">
      <c r="A1384" s="10" t="s">
        <v>37065</v>
      </c>
      <c r="B1384" s="10" t="s">
        <v>109365</v>
      </c>
      <c r="C1384" s="11">
        <v>1</v>
      </c>
      <c r="D1384" s="11">
        <v>1</v>
      </c>
      <c r="E1384" s="11">
        <v>7</v>
      </c>
      <c r="F1384" s="12">
        <v>1</v>
      </c>
      <c r="G1384" s="7" t="s">
        <v>51</v>
      </c>
      <c r="H1384" s="12">
        <v>0</v>
      </c>
      <c r="I1384" s="13">
        <v>3575000000</v>
      </c>
      <c r="J1384" s="13">
        <v>3575000000</v>
      </c>
      <c r="K1384" s="14">
        <v>0</v>
      </c>
      <c r="L1384" s="14">
        <v>0</v>
      </c>
      <c r="M1384" s="15"/>
      <c r="N1384" s="7" t="s">
        <v>104</v>
      </c>
      <c r="O1384" s="10" t="s">
        <v>109661</v>
      </c>
      <c r="P1384" s="7">
        <v>3839109</v>
      </c>
      <c r="Q1384" s="7" t="s">
        <v>108157</v>
      </c>
      <c r="R1384"/>
    </row>
    <row r="1385" spans="1:18" ht="33.75" x14ac:dyDescent="0.2">
      <c r="A1385" s="10" t="s">
        <v>104906</v>
      </c>
      <c r="B1385" s="10" t="s">
        <v>109366</v>
      </c>
      <c r="C1385" s="11">
        <v>1</v>
      </c>
      <c r="D1385" s="11">
        <v>1</v>
      </c>
      <c r="E1385" s="11">
        <v>10</v>
      </c>
      <c r="F1385" s="12">
        <v>1</v>
      </c>
      <c r="G1385" s="7" t="s">
        <v>79</v>
      </c>
      <c r="H1385" s="12">
        <v>0</v>
      </c>
      <c r="I1385" s="13">
        <v>126000000</v>
      </c>
      <c r="J1385" s="13">
        <v>126000000</v>
      </c>
      <c r="K1385" s="14">
        <v>0</v>
      </c>
      <c r="L1385" s="14">
        <v>0</v>
      </c>
      <c r="M1385" s="15"/>
      <c r="N1385" s="7" t="s">
        <v>104</v>
      </c>
      <c r="O1385" s="10" t="s">
        <v>109661</v>
      </c>
      <c r="P1385" s="7">
        <v>3839109</v>
      </c>
      <c r="Q1385" s="7" t="s">
        <v>108157</v>
      </c>
      <c r="R1385"/>
    </row>
    <row r="1386" spans="1:18" ht="33.75" x14ac:dyDescent="0.2">
      <c r="A1386" s="10" t="s">
        <v>104906</v>
      </c>
      <c r="B1386" s="10" t="s">
        <v>109367</v>
      </c>
      <c r="C1386" s="11">
        <v>1</v>
      </c>
      <c r="D1386" s="11">
        <v>1</v>
      </c>
      <c r="E1386" s="11">
        <v>10</v>
      </c>
      <c r="F1386" s="12">
        <v>1</v>
      </c>
      <c r="G1386" s="7" t="s">
        <v>79</v>
      </c>
      <c r="H1386" s="12">
        <v>0</v>
      </c>
      <c r="I1386" s="13">
        <v>670757657</v>
      </c>
      <c r="J1386" s="13">
        <v>670757657</v>
      </c>
      <c r="K1386" s="14">
        <v>0</v>
      </c>
      <c r="L1386" s="14">
        <v>0</v>
      </c>
      <c r="M1386" s="15"/>
      <c r="N1386" s="7" t="s">
        <v>104</v>
      </c>
      <c r="O1386" s="10" t="s">
        <v>109661</v>
      </c>
      <c r="P1386" s="7">
        <v>3839109</v>
      </c>
      <c r="Q1386" s="7" t="s">
        <v>108157</v>
      </c>
      <c r="R1386"/>
    </row>
    <row r="1387" spans="1:18" ht="33.75" x14ac:dyDescent="0.2">
      <c r="A1387" s="10" t="s">
        <v>104906</v>
      </c>
      <c r="B1387" s="10" t="s">
        <v>109368</v>
      </c>
      <c r="C1387" s="11">
        <v>1</v>
      </c>
      <c r="D1387" s="11">
        <v>1</v>
      </c>
      <c r="E1387" s="11">
        <v>10</v>
      </c>
      <c r="F1387" s="12">
        <v>1</v>
      </c>
      <c r="G1387" s="7" t="s">
        <v>79</v>
      </c>
      <c r="H1387" s="12">
        <v>0</v>
      </c>
      <c r="I1387" s="13">
        <v>436090276</v>
      </c>
      <c r="J1387" s="13">
        <v>436090276</v>
      </c>
      <c r="K1387" s="14">
        <v>0</v>
      </c>
      <c r="L1387" s="14">
        <v>0</v>
      </c>
      <c r="M1387" s="15"/>
      <c r="N1387" s="7" t="s">
        <v>104</v>
      </c>
      <c r="O1387" s="10" t="s">
        <v>109661</v>
      </c>
      <c r="P1387" s="7">
        <v>3839109</v>
      </c>
      <c r="Q1387" s="7" t="s">
        <v>108157</v>
      </c>
      <c r="R1387"/>
    </row>
    <row r="1388" spans="1:18" ht="33.75" x14ac:dyDescent="0.2">
      <c r="A1388" s="10" t="s">
        <v>104906</v>
      </c>
      <c r="B1388" s="10" t="s">
        <v>109369</v>
      </c>
      <c r="C1388" s="11">
        <v>1</v>
      </c>
      <c r="D1388" s="11">
        <v>1</v>
      </c>
      <c r="E1388" s="11">
        <v>10</v>
      </c>
      <c r="F1388" s="12">
        <v>1</v>
      </c>
      <c r="G1388" s="7" t="s">
        <v>79</v>
      </c>
      <c r="H1388" s="12">
        <v>0</v>
      </c>
      <c r="I1388" s="13">
        <v>396811567</v>
      </c>
      <c r="J1388" s="13">
        <v>396811567</v>
      </c>
      <c r="K1388" s="14">
        <v>0</v>
      </c>
      <c r="L1388" s="14">
        <v>0</v>
      </c>
      <c r="M1388" s="15"/>
      <c r="N1388" s="7" t="s">
        <v>104</v>
      </c>
      <c r="O1388" s="10" t="s">
        <v>109661</v>
      </c>
      <c r="P1388" s="7">
        <v>3839109</v>
      </c>
      <c r="Q1388" s="7" t="s">
        <v>108157</v>
      </c>
      <c r="R1388"/>
    </row>
    <row r="1389" spans="1:18" ht="33.75" x14ac:dyDescent="0.2">
      <c r="A1389" s="10" t="s">
        <v>103553</v>
      </c>
      <c r="B1389" s="10" t="s">
        <v>109370</v>
      </c>
      <c r="C1389" s="11">
        <v>1</v>
      </c>
      <c r="D1389" s="11">
        <v>1</v>
      </c>
      <c r="E1389" s="11">
        <v>10</v>
      </c>
      <c r="F1389" s="12">
        <v>1</v>
      </c>
      <c r="G1389" s="7" t="s">
        <v>120</v>
      </c>
      <c r="H1389" s="12">
        <v>0</v>
      </c>
      <c r="I1389" s="13">
        <v>200000000</v>
      </c>
      <c r="J1389" s="13">
        <v>200000000</v>
      </c>
      <c r="K1389" s="14">
        <v>0</v>
      </c>
      <c r="L1389" s="14">
        <v>0</v>
      </c>
      <c r="M1389" s="15"/>
      <c r="N1389" s="7" t="s">
        <v>104</v>
      </c>
      <c r="O1389" s="10" t="s">
        <v>109661</v>
      </c>
      <c r="P1389" s="7">
        <v>3839109</v>
      </c>
      <c r="Q1389" s="7" t="s">
        <v>108157</v>
      </c>
      <c r="R1389"/>
    </row>
    <row r="1390" spans="1:18" ht="33.75" x14ac:dyDescent="0.2">
      <c r="A1390" s="10" t="s">
        <v>102967</v>
      </c>
      <c r="B1390" s="10" t="s">
        <v>109371</v>
      </c>
      <c r="C1390" s="11">
        <v>1</v>
      </c>
      <c r="D1390" s="11">
        <v>1</v>
      </c>
      <c r="E1390" s="11">
        <v>10</v>
      </c>
      <c r="F1390" s="12">
        <v>1</v>
      </c>
      <c r="G1390" s="7" t="s">
        <v>79</v>
      </c>
      <c r="H1390" s="12">
        <v>0</v>
      </c>
      <c r="I1390" s="13">
        <v>300000000</v>
      </c>
      <c r="J1390" s="13">
        <v>300000000</v>
      </c>
      <c r="K1390" s="14">
        <v>0</v>
      </c>
      <c r="L1390" s="14">
        <v>0</v>
      </c>
      <c r="M1390" s="15"/>
      <c r="N1390" s="7" t="s">
        <v>104</v>
      </c>
      <c r="O1390" s="10" t="s">
        <v>109661</v>
      </c>
      <c r="P1390" s="7">
        <v>3839109</v>
      </c>
      <c r="Q1390" s="7" t="s">
        <v>108157</v>
      </c>
      <c r="R1390"/>
    </row>
    <row r="1391" spans="1:18" ht="33.75" x14ac:dyDescent="0.2">
      <c r="A1391" s="10" t="s">
        <v>104906</v>
      </c>
      <c r="B1391" s="10" t="s">
        <v>109372</v>
      </c>
      <c r="C1391" s="11">
        <v>1</v>
      </c>
      <c r="D1391" s="11">
        <v>1</v>
      </c>
      <c r="E1391" s="11">
        <v>10</v>
      </c>
      <c r="F1391" s="12">
        <v>1</v>
      </c>
      <c r="G1391" s="7" t="s">
        <v>79</v>
      </c>
      <c r="H1391" s="12">
        <v>0</v>
      </c>
      <c r="I1391" s="13">
        <v>528415000</v>
      </c>
      <c r="J1391" s="13">
        <v>528415000</v>
      </c>
      <c r="K1391" s="14">
        <v>0</v>
      </c>
      <c r="L1391" s="14">
        <v>0</v>
      </c>
      <c r="M1391" s="15"/>
      <c r="N1391" s="7" t="s">
        <v>104</v>
      </c>
      <c r="O1391" s="10" t="s">
        <v>109661</v>
      </c>
      <c r="P1391" s="7">
        <v>3839109</v>
      </c>
      <c r="Q1391" s="7" t="s">
        <v>108157</v>
      </c>
      <c r="R1391"/>
    </row>
    <row r="1392" spans="1:18" ht="33.75" x14ac:dyDescent="0.2">
      <c r="A1392" s="10" t="s">
        <v>53608</v>
      </c>
      <c r="B1392" s="10" t="s">
        <v>109373</v>
      </c>
      <c r="C1392" s="11">
        <v>1</v>
      </c>
      <c r="D1392" s="11">
        <v>1</v>
      </c>
      <c r="E1392" s="11">
        <v>10</v>
      </c>
      <c r="F1392" s="12">
        <v>1</v>
      </c>
      <c r="G1392" s="7" t="s">
        <v>79</v>
      </c>
      <c r="H1392" s="12">
        <v>0</v>
      </c>
      <c r="I1392" s="13">
        <v>800000000</v>
      </c>
      <c r="J1392" s="13">
        <v>800000000</v>
      </c>
      <c r="K1392" s="14">
        <v>0</v>
      </c>
      <c r="L1392" s="14">
        <v>0</v>
      </c>
      <c r="M1392" s="15"/>
      <c r="N1392" s="7" t="s">
        <v>104</v>
      </c>
      <c r="O1392" s="10" t="s">
        <v>109661</v>
      </c>
      <c r="P1392" s="7">
        <v>3839109</v>
      </c>
      <c r="Q1392" s="7" t="s">
        <v>108157</v>
      </c>
      <c r="R1392"/>
    </row>
    <row r="1393" spans="1:18" ht="33.75" x14ac:dyDescent="0.2">
      <c r="A1393" s="10" t="s">
        <v>103553</v>
      </c>
      <c r="B1393" s="10" t="s">
        <v>109374</v>
      </c>
      <c r="C1393" s="11">
        <v>1</v>
      </c>
      <c r="D1393" s="11">
        <v>1</v>
      </c>
      <c r="E1393" s="11">
        <v>12</v>
      </c>
      <c r="F1393" s="12">
        <v>1</v>
      </c>
      <c r="G1393" s="7" t="s">
        <v>17</v>
      </c>
      <c r="H1393" s="12">
        <v>4</v>
      </c>
      <c r="I1393" s="13">
        <v>5000000000</v>
      </c>
      <c r="J1393" s="13">
        <v>5000000000</v>
      </c>
      <c r="K1393" s="14">
        <v>0</v>
      </c>
      <c r="L1393" s="14">
        <v>0</v>
      </c>
      <c r="M1393" s="15"/>
      <c r="N1393" s="7" t="s">
        <v>104</v>
      </c>
      <c r="O1393" s="10" t="s">
        <v>109661</v>
      </c>
      <c r="P1393" s="7">
        <v>3839109</v>
      </c>
      <c r="Q1393" s="7" t="s">
        <v>108157</v>
      </c>
      <c r="R1393"/>
    </row>
    <row r="1394" spans="1:18" ht="33.75" x14ac:dyDescent="0.2">
      <c r="A1394" s="10" t="s">
        <v>102967</v>
      </c>
      <c r="B1394" s="10" t="s">
        <v>109375</v>
      </c>
      <c r="C1394" s="11">
        <v>1</v>
      </c>
      <c r="D1394" s="11">
        <v>1</v>
      </c>
      <c r="E1394" s="11">
        <v>12</v>
      </c>
      <c r="F1394" s="12">
        <v>1</v>
      </c>
      <c r="G1394" s="7" t="s">
        <v>17</v>
      </c>
      <c r="H1394" s="12">
        <v>4</v>
      </c>
      <c r="I1394" s="13">
        <v>6000000000</v>
      </c>
      <c r="J1394" s="13">
        <v>6000000000</v>
      </c>
      <c r="K1394" s="14">
        <v>0</v>
      </c>
      <c r="L1394" s="14">
        <v>0</v>
      </c>
      <c r="M1394" s="15"/>
      <c r="N1394" s="7" t="s">
        <v>104</v>
      </c>
      <c r="O1394" s="10" t="s">
        <v>109661</v>
      </c>
      <c r="P1394" s="7">
        <v>3839109</v>
      </c>
      <c r="Q1394" s="7" t="s">
        <v>108157</v>
      </c>
      <c r="R1394"/>
    </row>
    <row r="1395" spans="1:18" ht="33.75" x14ac:dyDescent="0.2">
      <c r="A1395" s="10" t="s">
        <v>104906</v>
      </c>
      <c r="B1395" s="10" t="s">
        <v>109376</v>
      </c>
      <c r="C1395" s="11">
        <v>1</v>
      </c>
      <c r="D1395" s="11">
        <v>1</v>
      </c>
      <c r="E1395" s="11">
        <v>12</v>
      </c>
      <c r="F1395" s="12">
        <v>1</v>
      </c>
      <c r="G1395" s="7" t="s">
        <v>17</v>
      </c>
      <c r="H1395" s="12">
        <v>4</v>
      </c>
      <c r="I1395" s="13">
        <v>1577967326</v>
      </c>
      <c r="J1395" s="13">
        <v>1577967326</v>
      </c>
      <c r="K1395" s="14">
        <v>0</v>
      </c>
      <c r="L1395" s="14">
        <v>0</v>
      </c>
      <c r="M1395" s="15"/>
      <c r="N1395" s="7" t="s">
        <v>104</v>
      </c>
      <c r="O1395" s="10" t="s">
        <v>109661</v>
      </c>
      <c r="P1395" s="7">
        <v>3839109</v>
      </c>
      <c r="Q1395" s="7" t="s">
        <v>108157</v>
      </c>
      <c r="R1395"/>
    </row>
    <row r="1396" spans="1:18" ht="33.75" x14ac:dyDescent="0.2">
      <c r="A1396" s="10" t="s">
        <v>104906</v>
      </c>
      <c r="B1396" s="10" t="s">
        <v>109377</v>
      </c>
      <c r="C1396" s="11">
        <v>1</v>
      </c>
      <c r="D1396" s="11">
        <v>1</v>
      </c>
      <c r="E1396" s="11">
        <v>12</v>
      </c>
      <c r="F1396" s="12">
        <v>1</v>
      </c>
      <c r="G1396" s="7" t="s">
        <v>17</v>
      </c>
      <c r="H1396" s="12">
        <v>4</v>
      </c>
      <c r="I1396" s="13">
        <v>1531246880</v>
      </c>
      <c r="J1396" s="13">
        <v>1531246880</v>
      </c>
      <c r="K1396" s="14">
        <v>0</v>
      </c>
      <c r="L1396" s="14">
        <v>0</v>
      </c>
      <c r="M1396" s="15"/>
      <c r="N1396" s="7" t="s">
        <v>104</v>
      </c>
      <c r="O1396" s="10" t="s">
        <v>109661</v>
      </c>
      <c r="P1396" s="7">
        <v>3839109</v>
      </c>
      <c r="Q1396" s="7" t="s">
        <v>108157</v>
      </c>
      <c r="R1396"/>
    </row>
    <row r="1397" spans="1:18" ht="33.75" x14ac:dyDescent="0.2">
      <c r="A1397" s="10" t="s">
        <v>104906</v>
      </c>
      <c r="B1397" s="10" t="s">
        <v>109378</v>
      </c>
      <c r="C1397" s="11">
        <v>1</v>
      </c>
      <c r="D1397" s="11">
        <v>1</v>
      </c>
      <c r="E1397" s="11">
        <v>12</v>
      </c>
      <c r="F1397" s="12">
        <v>1</v>
      </c>
      <c r="G1397" s="7" t="s">
        <v>17</v>
      </c>
      <c r="H1397" s="12">
        <v>4</v>
      </c>
      <c r="I1397" s="13">
        <v>1877480013</v>
      </c>
      <c r="J1397" s="13">
        <v>1877480013</v>
      </c>
      <c r="K1397" s="14">
        <v>0</v>
      </c>
      <c r="L1397" s="14">
        <v>0</v>
      </c>
      <c r="M1397" s="15"/>
      <c r="N1397" s="7" t="s">
        <v>104</v>
      </c>
      <c r="O1397" s="10" t="s">
        <v>109661</v>
      </c>
      <c r="P1397" s="7">
        <v>3839109</v>
      </c>
      <c r="Q1397" s="7" t="s">
        <v>108157</v>
      </c>
      <c r="R1397"/>
    </row>
    <row r="1398" spans="1:18" ht="33.75" x14ac:dyDescent="0.2">
      <c r="A1398" s="10" t="s">
        <v>104906</v>
      </c>
      <c r="B1398" s="10" t="s">
        <v>109379</v>
      </c>
      <c r="C1398" s="11">
        <v>1</v>
      </c>
      <c r="D1398" s="11">
        <v>1</v>
      </c>
      <c r="E1398" s="11">
        <v>12</v>
      </c>
      <c r="F1398" s="12">
        <v>1</v>
      </c>
      <c r="G1398" s="7" t="s">
        <v>17</v>
      </c>
      <c r="H1398" s="12">
        <v>4</v>
      </c>
      <c r="I1398" s="13">
        <v>1657631630</v>
      </c>
      <c r="J1398" s="13">
        <v>1657631630</v>
      </c>
      <c r="K1398" s="14">
        <v>0</v>
      </c>
      <c r="L1398" s="14">
        <v>0</v>
      </c>
      <c r="M1398" s="15"/>
      <c r="N1398" s="7" t="s">
        <v>104</v>
      </c>
      <c r="O1398" s="10" t="s">
        <v>109661</v>
      </c>
      <c r="P1398" s="7">
        <v>3839109</v>
      </c>
      <c r="Q1398" s="7" t="s">
        <v>108157</v>
      </c>
      <c r="R1398"/>
    </row>
    <row r="1399" spans="1:18" ht="33.75" x14ac:dyDescent="0.2">
      <c r="A1399" s="10" t="s">
        <v>104906</v>
      </c>
      <c r="B1399" s="10" t="s">
        <v>109380</v>
      </c>
      <c r="C1399" s="11">
        <v>1</v>
      </c>
      <c r="D1399" s="11">
        <v>1</v>
      </c>
      <c r="E1399" s="11">
        <v>12</v>
      </c>
      <c r="F1399" s="12">
        <v>1</v>
      </c>
      <c r="G1399" s="7" t="s">
        <v>17</v>
      </c>
      <c r="H1399" s="12">
        <v>4</v>
      </c>
      <c r="I1399" s="13">
        <v>938907298</v>
      </c>
      <c r="J1399" s="13">
        <v>938907298</v>
      </c>
      <c r="K1399" s="14">
        <v>0</v>
      </c>
      <c r="L1399" s="14">
        <v>0</v>
      </c>
      <c r="M1399" s="15"/>
      <c r="N1399" s="7" t="s">
        <v>104</v>
      </c>
      <c r="O1399" s="10" t="s">
        <v>109661</v>
      </c>
      <c r="P1399" s="7">
        <v>3839109</v>
      </c>
      <c r="Q1399" s="7" t="s">
        <v>108157</v>
      </c>
      <c r="R1399"/>
    </row>
    <row r="1400" spans="1:18" ht="33.75" x14ac:dyDescent="0.2">
      <c r="A1400" s="10" t="s">
        <v>104906</v>
      </c>
      <c r="B1400" s="10" t="s">
        <v>109381</v>
      </c>
      <c r="C1400" s="11">
        <v>1</v>
      </c>
      <c r="D1400" s="11">
        <v>1</v>
      </c>
      <c r="E1400" s="11">
        <v>12</v>
      </c>
      <c r="F1400" s="12">
        <v>1</v>
      </c>
      <c r="G1400" s="7" t="s">
        <v>17</v>
      </c>
      <c r="H1400" s="12">
        <v>4</v>
      </c>
      <c r="I1400" s="13">
        <v>3286221363</v>
      </c>
      <c r="J1400" s="13">
        <v>3286221363</v>
      </c>
      <c r="K1400" s="14">
        <v>0</v>
      </c>
      <c r="L1400" s="14">
        <v>0</v>
      </c>
      <c r="M1400" s="15"/>
      <c r="N1400" s="7" t="s">
        <v>104</v>
      </c>
      <c r="O1400" s="10" t="s">
        <v>109661</v>
      </c>
      <c r="P1400" s="7">
        <v>3839109</v>
      </c>
      <c r="Q1400" s="7" t="s">
        <v>108157</v>
      </c>
      <c r="R1400"/>
    </row>
    <row r="1401" spans="1:18" ht="33.75" x14ac:dyDescent="0.2">
      <c r="A1401" s="10" t="s">
        <v>104906</v>
      </c>
      <c r="B1401" s="10" t="s">
        <v>109382</v>
      </c>
      <c r="C1401" s="11">
        <v>1</v>
      </c>
      <c r="D1401" s="11">
        <v>1</v>
      </c>
      <c r="E1401" s="11">
        <v>12</v>
      </c>
      <c r="F1401" s="12">
        <v>1</v>
      </c>
      <c r="G1401" s="7" t="s">
        <v>17</v>
      </c>
      <c r="H1401" s="12">
        <v>4</v>
      </c>
      <c r="I1401" s="13">
        <v>1064273831</v>
      </c>
      <c r="J1401" s="13">
        <v>1064273831</v>
      </c>
      <c r="K1401" s="14">
        <v>0</v>
      </c>
      <c r="L1401" s="14">
        <v>0</v>
      </c>
      <c r="M1401" s="15"/>
      <c r="N1401" s="7" t="s">
        <v>104</v>
      </c>
      <c r="O1401" s="10" t="s">
        <v>109661</v>
      </c>
      <c r="P1401" s="7">
        <v>3839109</v>
      </c>
      <c r="Q1401" s="7" t="s">
        <v>108157</v>
      </c>
      <c r="R1401"/>
    </row>
    <row r="1402" spans="1:18" ht="33.75" x14ac:dyDescent="0.2">
      <c r="A1402" s="10" t="s">
        <v>104906</v>
      </c>
      <c r="B1402" s="10" t="s">
        <v>109383</v>
      </c>
      <c r="C1402" s="11">
        <v>1</v>
      </c>
      <c r="D1402" s="11">
        <v>1</v>
      </c>
      <c r="E1402" s="11">
        <v>12</v>
      </c>
      <c r="F1402" s="12">
        <v>1</v>
      </c>
      <c r="G1402" s="7" t="s">
        <v>17</v>
      </c>
      <c r="H1402" s="12">
        <v>4</v>
      </c>
      <c r="I1402" s="13">
        <v>2000000000</v>
      </c>
      <c r="J1402" s="13">
        <v>2000000000</v>
      </c>
      <c r="K1402" s="14">
        <v>0</v>
      </c>
      <c r="L1402" s="14">
        <v>0</v>
      </c>
      <c r="M1402" s="15"/>
      <c r="N1402" s="7" t="s">
        <v>104</v>
      </c>
      <c r="O1402" s="10" t="s">
        <v>109661</v>
      </c>
      <c r="P1402" s="7">
        <v>3839109</v>
      </c>
      <c r="Q1402" s="7" t="s">
        <v>108157</v>
      </c>
      <c r="R1402"/>
    </row>
    <row r="1403" spans="1:18" ht="33.75" x14ac:dyDescent="0.2">
      <c r="A1403" s="10" t="s">
        <v>104906</v>
      </c>
      <c r="B1403" s="10" t="s">
        <v>109384</v>
      </c>
      <c r="C1403" s="11">
        <v>1</v>
      </c>
      <c r="D1403" s="11">
        <v>1</v>
      </c>
      <c r="E1403" s="11">
        <v>12</v>
      </c>
      <c r="F1403" s="12">
        <v>1</v>
      </c>
      <c r="G1403" s="7" t="s">
        <v>17</v>
      </c>
      <c r="H1403" s="12">
        <v>4</v>
      </c>
      <c r="I1403" s="13">
        <v>3753231160</v>
      </c>
      <c r="J1403" s="13">
        <v>3753231160</v>
      </c>
      <c r="K1403" s="14">
        <v>0</v>
      </c>
      <c r="L1403" s="14">
        <v>0</v>
      </c>
      <c r="M1403" s="15"/>
      <c r="N1403" s="7" t="s">
        <v>104</v>
      </c>
      <c r="O1403" s="10" t="s">
        <v>109661</v>
      </c>
      <c r="P1403" s="7">
        <v>3839109</v>
      </c>
      <c r="Q1403" s="7" t="s">
        <v>108157</v>
      </c>
      <c r="R1403"/>
    </row>
    <row r="1404" spans="1:18" ht="33.75" x14ac:dyDescent="0.2">
      <c r="A1404" s="10" t="s">
        <v>104906</v>
      </c>
      <c r="B1404" s="10" t="s">
        <v>109385</v>
      </c>
      <c r="C1404" s="11">
        <v>1</v>
      </c>
      <c r="D1404" s="11">
        <v>1</v>
      </c>
      <c r="E1404" s="11">
        <v>12</v>
      </c>
      <c r="F1404" s="12">
        <v>1</v>
      </c>
      <c r="G1404" s="7" t="s">
        <v>17</v>
      </c>
      <c r="H1404" s="12">
        <v>4</v>
      </c>
      <c r="I1404" s="13">
        <v>6000000000</v>
      </c>
      <c r="J1404" s="13">
        <v>6000000000</v>
      </c>
      <c r="K1404" s="14">
        <v>0</v>
      </c>
      <c r="L1404" s="14">
        <v>0</v>
      </c>
      <c r="M1404" s="15"/>
      <c r="N1404" s="7" t="s">
        <v>104</v>
      </c>
      <c r="O1404" s="10" t="s">
        <v>109661</v>
      </c>
      <c r="P1404" s="7">
        <v>3839109</v>
      </c>
      <c r="Q1404" s="7" t="s">
        <v>108157</v>
      </c>
      <c r="R1404"/>
    </row>
    <row r="1405" spans="1:18" ht="67.5" x14ac:dyDescent="0.2">
      <c r="A1405" s="10" t="s">
        <v>104023</v>
      </c>
      <c r="B1405" s="10" t="s">
        <v>109386</v>
      </c>
      <c r="C1405" s="11">
        <v>1</v>
      </c>
      <c r="D1405" s="11">
        <v>1</v>
      </c>
      <c r="E1405" s="11">
        <v>10</v>
      </c>
      <c r="F1405" s="12">
        <v>1</v>
      </c>
      <c r="G1405" s="7" t="s">
        <v>31</v>
      </c>
      <c r="H1405" s="12">
        <v>4</v>
      </c>
      <c r="I1405" s="13">
        <v>843836673</v>
      </c>
      <c r="J1405" s="13">
        <v>843836673</v>
      </c>
      <c r="K1405" s="14">
        <v>0</v>
      </c>
      <c r="L1405" s="14">
        <v>0</v>
      </c>
      <c r="M1405" s="15"/>
      <c r="N1405" s="7" t="s">
        <v>104</v>
      </c>
      <c r="O1405" s="10" t="s">
        <v>109661</v>
      </c>
      <c r="P1405" s="7">
        <v>3839109</v>
      </c>
      <c r="Q1405" s="7" t="s">
        <v>108157</v>
      </c>
      <c r="R1405"/>
    </row>
    <row r="1406" spans="1:18" ht="33.75" x14ac:dyDescent="0.2">
      <c r="A1406" s="10" t="s">
        <v>104906</v>
      </c>
      <c r="B1406" s="10" t="s">
        <v>109387</v>
      </c>
      <c r="C1406" s="11">
        <v>1</v>
      </c>
      <c r="D1406" s="11">
        <v>1</v>
      </c>
      <c r="E1406" s="11">
        <v>8</v>
      </c>
      <c r="F1406" s="12">
        <v>1</v>
      </c>
      <c r="G1406" s="7" t="s">
        <v>17</v>
      </c>
      <c r="H1406" s="12">
        <v>4</v>
      </c>
      <c r="I1406" s="13">
        <v>5066290967</v>
      </c>
      <c r="J1406" s="13">
        <v>5066290967</v>
      </c>
      <c r="K1406" s="14">
        <v>0</v>
      </c>
      <c r="L1406" s="14">
        <v>0</v>
      </c>
      <c r="M1406" s="15"/>
      <c r="N1406" s="7" t="s">
        <v>104</v>
      </c>
      <c r="O1406" s="10" t="s">
        <v>109661</v>
      </c>
      <c r="P1406" s="7">
        <v>3839109</v>
      </c>
      <c r="Q1406" s="7" t="s">
        <v>108157</v>
      </c>
      <c r="R1406"/>
    </row>
    <row r="1407" spans="1:18" ht="22.5" x14ac:dyDescent="0.2">
      <c r="A1407" s="10" t="s">
        <v>103115</v>
      </c>
      <c r="B1407" s="10" t="s">
        <v>109413</v>
      </c>
      <c r="C1407" s="11">
        <v>8</v>
      </c>
      <c r="D1407" s="11">
        <v>8</v>
      </c>
      <c r="E1407" s="12">
        <v>4</v>
      </c>
      <c r="F1407" s="12">
        <v>4</v>
      </c>
      <c r="G1407" s="7" t="s">
        <v>79</v>
      </c>
      <c r="H1407" s="12">
        <v>0</v>
      </c>
      <c r="I1407" s="13">
        <v>200000000</v>
      </c>
      <c r="J1407" s="13">
        <v>200000000</v>
      </c>
      <c r="K1407" s="11">
        <v>0</v>
      </c>
      <c r="L1407" s="11">
        <v>0</v>
      </c>
      <c r="M1407" s="16"/>
      <c r="N1407" s="7" t="s">
        <v>104</v>
      </c>
      <c r="O1407" s="10" t="s">
        <v>109662</v>
      </c>
      <c r="P1407" s="10">
        <v>5268</v>
      </c>
      <c r="Q1407" s="10" t="s">
        <v>109431</v>
      </c>
      <c r="R1407"/>
    </row>
    <row r="1408" spans="1:18" ht="22.5" x14ac:dyDescent="0.2">
      <c r="A1408" s="10" t="s">
        <v>104379</v>
      </c>
      <c r="B1408" s="10" t="s">
        <v>109414</v>
      </c>
      <c r="C1408" s="11">
        <v>1</v>
      </c>
      <c r="D1408" s="11">
        <v>1</v>
      </c>
      <c r="E1408" s="12">
        <v>10</v>
      </c>
      <c r="F1408" s="12">
        <v>10</v>
      </c>
      <c r="G1408" s="7" t="s">
        <v>79</v>
      </c>
      <c r="H1408" s="12">
        <v>0</v>
      </c>
      <c r="I1408" s="13">
        <v>4500000000</v>
      </c>
      <c r="J1408" s="13">
        <v>4500000000</v>
      </c>
      <c r="K1408" s="11">
        <v>0</v>
      </c>
      <c r="L1408" s="11">
        <v>0</v>
      </c>
      <c r="M1408" s="16"/>
      <c r="N1408" s="7" t="s">
        <v>104</v>
      </c>
      <c r="O1408" s="10" t="s">
        <v>109663</v>
      </c>
      <c r="P1408" s="10" t="s">
        <v>109432</v>
      </c>
      <c r="Q1408" s="10" t="s">
        <v>109433</v>
      </c>
      <c r="R1408"/>
    </row>
    <row r="1409" spans="1:18" ht="56.25" x14ac:dyDescent="0.2">
      <c r="A1409" s="10" t="s">
        <v>104379</v>
      </c>
      <c r="B1409" s="10" t="s">
        <v>109415</v>
      </c>
      <c r="C1409" s="11">
        <v>1</v>
      </c>
      <c r="D1409" s="11">
        <v>1</v>
      </c>
      <c r="E1409" s="12">
        <v>10</v>
      </c>
      <c r="F1409" s="12">
        <v>10</v>
      </c>
      <c r="G1409" s="7" t="s">
        <v>51</v>
      </c>
      <c r="H1409" s="12">
        <v>0</v>
      </c>
      <c r="I1409" s="13">
        <v>300000000</v>
      </c>
      <c r="J1409" s="13">
        <v>300000000</v>
      </c>
      <c r="K1409" s="11">
        <v>0</v>
      </c>
      <c r="L1409" s="11">
        <v>0</v>
      </c>
      <c r="M1409" s="16"/>
      <c r="N1409" s="7" t="s">
        <v>104</v>
      </c>
      <c r="O1409" s="10" t="s">
        <v>109664</v>
      </c>
      <c r="P1409" s="10">
        <v>8635</v>
      </c>
      <c r="Q1409" s="10" t="s">
        <v>109434</v>
      </c>
      <c r="R1409"/>
    </row>
    <row r="1410" spans="1:18" ht="33.75" x14ac:dyDescent="0.2">
      <c r="A1410" s="10" t="s">
        <v>104379</v>
      </c>
      <c r="B1410" s="10" t="s">
        <v>109416</v>
      </c>
      <c r="C1410" s="11">
        <v>1</v>
      </c>
      <c r="D1410" s="11">
        <v>1</v>
      </c>
      <c r="E1410" s="12">
        <v>10</v>
      </c>
      <c r="F1410" s="12">
        <v>10</v>
      </c>
      <c r="G1410" s="7" t="s">
        <v>79</v>
      </c>
      <c r="H1410" s="12">
        <v>0</v>
      </c>
      <c r="I1410" s="13">
        <v>200000000</v>
      </c>
      <c r="J1410" s="13">
        <v>100000000</v>
      </c>
      <c r="K1410" s="11">
        <v>1</v>
      </c>
      <c r="L1410" s="11">
        <v>3</v>
      </c>
      <c r="M1410" s="16"/>
      <c r="N1410" s="7" t="s">
        <v>104</v>
      </c>
      <c r="O1410" s="10" t="s">
        <v>109665</v>
      </c>
      <c r="P1410" s="10">
        <v>5115</v>
      </c>
      <c r="Q1410" s="10" t="s">
        <v>109435</v>
      </c>
      <c r="R1410"/>
    </row>
    <row r="1411" spans="1:18" ht="22.5" x14ac:dyDescent="0.2">
      <c r="A1411" s="10" t="s">
        <v>104065</v>
      </c>
      <c r="B1411" s="10" t="s">
        <v>109417</v>
      </c>
      <c r="C1411" s="11">
        <v>8</v>
      </c>
      <c r="D1411" s="11">
        <v>8</v>
      </c>
      <c r="E1411" s="12">
        <v>4</v>
      </c>
      <c r="F1411" s="12">
        <v>1</v>
      </c>
      <c r="G1411" s="7" t="s">
        <v>79</v>
      </c>
      <c r="H1411" s="12">
        <v>0</v>
      </c>
      <c r="I1411" s="13">
        <v>300000000</v>
      </c>
      <c r="J1411" s="13">
        <v>300000000</v>
      </c>
      <c r="K1411" s="11">
        <v>0</v>
      </c>
      <c r="L1411" s="11">
        <v>0</v>
      </c>
      <c r="M1411" s="16"/>
      <c r="N1411" s="7" t="s">
        <v>104</v>
      </c>
      <c r="O1411" s="10" t="s">
        <v>109662</v>
      </c>
      <c r="P1411" s="10">
        <v>5499</v>
      </c>
      <c r="Q1411" s="10" t="s">
        <v>109436</v>
      </c>
      <c r="R1411"/>
    </row>
    <row r="1412" spans="1:18" ht="33.75" x14ac:dyDescent="0.2">
      <c r="A1412" s="10" t="s">
        <v>106044</v>
      </c>
      <c r="B1412" s="10" t="s">
        <v>109418</v>
      </c>
      <c r="C1412" s="11">
        <v>1</v>
      </c>
      <c r="D1412" s="11">
        <v>1</v>
      </c>
      <c r="E1412" s="12">
        <v>10</v>
      </c>
      <c r="F1412" s="12">
        <v>1</v>
      </c>
      <c r="G1412" s="7" t="s">
        <v>79</v>
      </c>
      <c r="H1412" s="12">
        <v>0</v>
      </c>
      <c r="I1412" s="13">
        <v>100000000</v>
      </c>
      <c r="J1412" s="13">
        <v>100000000</v>
      </c>
      <c r="K1412" s="11">
        <v>0</v>
      </c>
      <c r="L1412" s="11">
        <v>0</v>
      </c>
      <c r="M1412" s="16"/>
      <c r="N1412" s="7" t="s">
        <v>104</v>
      </c>
      <c r="O1412" s="10" t="s">
        <v>109666</v>
      </c>
      <c r="P1412" s="10">
        <v>8635</v>
      </c>
      <c r="Q1412" s="10" t="s">
        <v>109434</v>
      </c>
      <c r="R1412"/>
    </row>
    <row r="1413" spans="1:18" ht="22.5" x14ac:dyDescent="0.2">
      <c r="A1413" s="10" t="s">
        <v>103387</v>
      </c>
      <c r="B1413" s="10" t="s">
        <v>109419</v>
      </c>
      <c r="C1413" s="11">
        <v>1</v>
      </c>
      <c r="D1413" s="11">
        <v>1</v>
      </c>
      <c r="E1413" s="12">
        <v>10</v>
      </c>
      <c r="F1413" s="12">
        <v>1</v>
      </c>
      <c r="G1413" s="7" t="s">
        <v>51</v>
      </c>
      <c r="H1413" s="12">
        <v>0</v>
      </c>
      <c r="I1413" s="13">
        <v>70000000</v>
      </c>
      <c r="J1413" s="13">
        <v>70000000</v>
      </c>
      <c r="K1413" s="11">
        <v>0</v>
      </c>
      <c r="L1413" s="11">
        <v>0</v>
      </c>
      <c r="M1413" s="16"/>
      <c r="N1413" s="7" t="s">
        <v>104</v>
      </c>
      <c r="O1413" s="10" t="s">
        <v>109667</v>
      </c>
      <c r="P1413" s="10" t="s">
        <v>109437</v>
      </c>
      <c r="Q1413" s="10" t="s">
        <v>109434</v>
      </c>
      <c r="R1413"/>
    </row>
    <row r="1414" spans="1:18" ht="22.5" x14ac:dyDescent="0.2">
      <c r="A1414" s="10" t="s">
        <v>103603</v>
      </c>
      <c r="B1414" s="10" t="s">
        <v>109420</v>
      </c>
      <c r="C1414" s="11">
        <v>1</v>
      </c>
      <c r="D1414" s="11">
        <v>1</v>
      </c>
      <c r="E1414" s="12">
        <v>10</v>
      </c>
      <c r="F1414" s="12">
        <v>1</v>
      </c>
      <c r="G1414" s="7" t="s">
        <v>79</v>
      </c>
      <c r="H1414" s="12">
        <v>0</v>
      </c>
      <c r="I1414" s="13">
        <v>140000000</v>
      </c>
      <c r="J1414" s="13">
        <v>140000000</v>
      </c>
      <c r="K1414" s="11">
        <v>0</v>
      </c>
      <c r="L1414" s="11">
        <v>0</v>
      </c>
      <c r="M1414" s="16"/>
      <c r="N1414" s="7" t="s">
        <v>104</v>
      </c>
      <c r="O1414" s="10" t="s">
        <v>109667</v>
      </c>
      <c r="P1414" s="10" t="s">
        <v>109438</v>
      </c>
      <c r="Q1414" s="10" t="s">
        <v>109439</v>
      </c>
      <c r="R1414"/>
    </row>
    <row r="1415" spans="1:18" ht="22.5" x14ac:dyDescent="0.2">
      <c r="A1415" s="10" t="s">
        <v>103167</v>
      </c>
      <c r="B1415" s="10" t="s">
        <v>109421</v>
      </c>
      <c r="C1415" s="11">
        <v>8</v>
      </c>
      <c r="D1415" s="11">
        <v>8</v>
      </c>
      <c r="E1415" s="12">
        <v>4</v>
      </c>
      <c r="F1415" s="12">
        <v>1</v>
      </c>
      <c r="G1415" s="7" t="s">
        <v>79</v>
      </c>
      <c r="H1415" s="12">
        <v>0</v>
      </c>
      <c r="I1415" s="13">
        <v>400000000</v>
      </c>
      <c r="J1415" s="13">
        <v>400000000</v>
      </c>
      <c r="K1415" s="11">
        <v>0</v>
      </c>
      <c r="L1415" s="11">
        <v>0</v>
      </c>
      <c r="M1415" s="16"/>
      <c r="N1415" s="7" t="s">
        <v>104</v>
      </c>
      <c r="O1415" s="10" t="s">
        <v>109668</v>
      </c>
      <c r="P1415" s="10">
        <v>5499</v>
      </c>
      <c r="Q1415" s="10" t="s">
        <v>109440</v>
      </c>
      <c r="R1415"/>
    </row>
    <row r="1416" spans="1:18" ht="45" x14ac:dyDescent="0.2">
      <c r="A1416" s="10" t="s">
        <v>103163</v>
      </c>
      <c r="B1416" s="10" t="s">
        <v>109673</v>
      </c>
      <c r="C1416" s="11">
        <v>8</v>
      </c>
      <c r="D1416" s="11">
        <v>8</v>
      </c>
      <c r="E1416" s="12">
        <v>4</v>
      </c>
      <c r="F1416" s="12">
        <v>1</v>
      </c>
      <c r="G1416" s="7" t="s">
        <v>79</v>
      </c>
      <c r="H1416" s="12">
        <v>0</v>
      </c>
      <c r="I1416" s="13">
        <v>270000000</v>
      </c>
      <c r="J1416" s="13">
        <v>270000000</v>
      </c>
      <c r="K1416" s="11">
        <v>0</v>
      </c>
      <c r="L1416" s="11">
        <v>0</v>
      </c>
      <c r="M1416" s="16"/>
      <c r="N1416" s="7" t="s">
        <v>104</v>
      </c>
      <c r="O1416" s="10" t="s">
        <v>109669</v>
      </c>
      <c r="P1416" s="10" t="s">
        <v>109441</v>
      </c>
      <c r="Q1416" s="10" t="s">
        <v>109442</v>
      </c>
      <c r="R1416"/>
    </row>
    <row r="1417" spans="1:18" ht="22.5" x14ac:dyDescent="0.2">
      <c r="A1417" s="10" t="s">
        <v>109469</v>
      </c>
      <c r="B1417" s="10" t="s">
        <v>109422</v>
      </c>
      <c r="C1417" s="11">
        <v>8</v>
      </c>
      <c r="D1417" s="11">
        <v>8</v>
      </c>
      <c r="E1417" s="12">
        <v>4</v>
      </c>
      <c r="F1417" s="12">
        <v>1</v>
      </c>
      <c r="G1417" s="7" t="s">
        <v>79</v>
      </c>
      <c r="H1417" s="12">
        <v>0</v>
      </c>
      <c r="I1417" s="13">
        <v>800000000</v>
      </c>
      <c r="J1417" s="13">
        <v>410000000</v>
      </c>
      <c r="K1417" s="11">
        <v>1</v>
      </c>
      <c r="L1417" s="11">
        <v>3</v>
      </c>
      <c r="M1417" s="16"/>
      <c r="N1417" s="7" t="s">
        <v>104</v>
      </c>
      <c r="O1417" s="10" t="s">
        <v>109670</v>
      </c>
      <c r="P1417" s="10">
        <v>5268</v>
      </c>
      <c r="Q1417" s="10" t="s">
        <v>109443</v>
      </c>
      <c r="R1417"/>
    </row>
    <row r="1418" spans="1:18" ht="45" x14ac:dyDescent="0.2">
      <c r="A1418" s="10" t="s">
        <v>103625</v>
      </c>
      <c r="B1418" s="10" t="s">
        <v>109423</v>
      </c>
      <c r="C1418" s="11">
        <v>8</v>
      </c>
      <c r="D1418" s="11">
        <v>8</v>
      </c>
      <c r="E1418" s="12">
        <v>4</v>
      </c>
      <c r="F1418" s="12">
        <v>1</v>
      </c>
      <c r="G1418" s="7" t="s">
        <v>79</v>
      </c>
      <c r="H1418" s="12">
        <v>2</v>
      </c>
      <c r="I1418" s="13">
        <v>6000000000</v>
      </c>
      <c r="J1418" s="13">
        <v>6000000000</v>
      </c>
      <c r="K1418" s="11">
        <v>0</v>
      </c>
      <c r="L1418" s="11">
        <v>0</v>
      </c>
      <c r="M1418" s="16"/>
      <c r="N1418" s="7" t="s">
        <v>104</v>
      </c>
      <c r="O1418" s="10" t="s">
        <v>109671</v>
      </c>
      <c r="P1418" s="10">
        <v>9116</v>
      </c>
      <c r="Q1418" s="10" t="s">
        <v>109444</v>
      </c>
      <c r="R1418"/>
    </row>
    <row r="1419" spans="1:18" ht="22.5" x14ac:dyDescent="0.2">
      <c r="A1419" s="10" t="s">
        <v>103625</v>
      </c>
      <c r="B1419" s="10" t="s">
        <v>109424</v>
      </c>
      <c r="C1419" s="11">
        <v>2</v>
      </c>
      <c r="D1419" s="11">
        <v>2</v>
      </c>
      <c r="E1419" s="12">
        <v>10</v>
      </c>
      <c r="F1419" s="12">
        <v>1</v>
      </c>
      <c r="G1419" s="7" t="s">
        <v>51</v>
      </c>
      <c r="H1419" s="12">
        <v>2</v>
      </c>
      <c r="I1419" s="13">
        <v>150000000</v>
      </c>
      <c r="J1419" s="13">
        <v>150000000</v>
      </c>
      <c r="K1419" s="11">
        <v>0</v>
      </c>
      <c r="L1419" s="11">
        <v>0</v>
      </c>
      <c r="M1419" s="16"/>
      <c r="N1419" s="7" t="s">
        <v>104</v>
      </c>
      <c r="O1419" s="10" t="s">
        <v>109668</v>
      </c>
      <c r="P1419" s="10">
        <v>5499</v>
      </c>
      <c r="Q1419" s="10" t="s">
        <v>109440</v>
      </c>
      <c r="R1419"/>
    </row>
    <row r="1420" spans="1:18" ht="22.5" x14ac:dyDescent="0.2">
      <c r="A1420" s="10" t="s">
        <v>103625</v>
      </c>
      <c r="B1420" s="10" t="s">
        <v>109425</v>
      </c>
      <c r="C1420" s="11">
        <v>3</v>
      </c>
      <c r="D1420" s="11">
        <v>3</v>
      </c>
      <c r="E1420" s="12">
        <v>10</v>
      </c>
      <c r="F1420" s="12">
        <v>1</v>
      </c>
      <c r="G1420" s="7" t="s">
        <v>17</v>
      </c>
      <c r="H1420" s="12">
        <v>2</v>
      </c>
      <c r="I1420" s="13">
        <v>5000000000</v>
      </c>
      <c r="J1420" s="13">
        <v>5000000000</v>
      </c>
      <c r="K1420" s="11">
        <v>0</v>
      </c>
      <c r="L1420" s="11">
        <v>0</v>
      </c>
      <c r="M1420" s="16"/>
      <c r="N1420" s="7" t="s">
        <v>104</v>
      </c>
      <c r="O1420" s="10" t="s">
        <v>109668</v>
      </c>
      <c r="P1420" s="10">
        <v>5499</v>
      </c>
      <c r="Q1420" s="10" t="s">
        <v>109440</v>
      </c>
      <c r="R1420"/>
    </row>
    <row r="1421" spans="1:18" ht="22.5" x14ac:dyDescent="0.2">
      <c r="A1421" s="10" t="s">
        <v>103625</v>
      </c>
      <c r="B1421" s="10" t="s">
        <v>109426</v>
      </c>
      <c r="C1421" s="11">
        <v>4</v>
      </c>
      <c r="D1421" s="11">
        <v>4</v>
      </c>
      <c r="E1421" s="12">
        <v>11</v>
      </c>
      <c r="F1421" s="12">
        <v>1</v>
      </c>
      <c r="G1421" s="7" t="s">
        <v>17</v>
      </c>
      <c r="H1421" s="12">
        <v>2</v>
      </c>
      <c r="I1421" s="13">
        <v>1400000000</v>
      </c>
      <c r="J1421" s="13">
        <v>1400000000</v>
      </c>
      <c r="K1421" s="11">
        <v>0</v>
      </c>
      <c r="L1421" s="11">
        <v>0</v>
      </c>
      <c r="M1421" s="16"/>
      <c r="N1421" s="7" t="s">
        <v>104</v>
      </c>
      <c r="O1421" s="10" t="s">
        <v>109671</v>
      </c>
      <c r="P1421" s="10">
        <v>9116</v>
      </c>
      <c r="Q1421" s="10" t="s">
        <v>109444</v>
      </c>
      <c r="R1421"/>
    </row>
    <row r="1422" spans="1:18" ht="22.5" x14ac:dyDescent="0.2">
      <c r="A1422" s="10" t="s">
        <v>103625</v>
      </c>
      <c r="B1422" s="10" t="s">
        <v>109427</v>
      </c>
      <c r="C1422" s="11">
        <v>5</v>
      </c>
      <c r="D1422" s="11">
        <v>5</v>
      </c>
      <c r="E1422" s="12">
        <v>12</v>
      </c>
      <c r="F1422" s="12">
        <v>1</v>
      </c>
      <c r="G1422" s="7" t="s">
        <v>17</v>
      </c>
      <c r="H1422" s="12">
        <v>2</v>
      </c>
      <c r="I1422" s="13">
        <v>4000000000</v>
      </c>
      <c r="J1422" s="13">
        <v>4000000000</v>
      </c>
      <c r="K1422" s="11">
        <v>0</v>
      </c>
      <c r="L1422" s="11">
        <v>0</v>
      </c>
      <c r="M1422" s="16"/>
      <c r="N1422" s="7" t="s">
        <v>104</v>
      </c>
      <c r="O1422" s="10" t="s">
        <v>109671</v>
      </c>
      <c r="P1422" s="10">
        <v>9116</v>
      </c>
      <c r="Q1422" s="10" t="s">
        <v>109444</v>
      </c>
      <c r="R1422"/>
    </row>
    <row r="1423" spans="1:18" ht="45" x14ac:dyDescent="0.2">
      <c r="A1423" s="10" t="s">
        <v>102609</v>
      </c>
      <c r="B1423" s="10" t="s">
        <v>109428</v>
      </c>
      <c r="C1423" s="11">
        <v>2</v>
      </c>
      <c r="D1423" s="11">
        <v>2</v>
      </c>
      <c r="E1423" s="12">
        <v>1</v>
      </c>
      <c r="F1423" s="12">
        <v>1</v>
      </c>
      <c r="G1423" s="7" t="s">
        <v>58</v>
      </c>
      <c r="H1423" s="12">
        <v>1</v>
      </c>
      <c r="I1423" s="13">
        <v>26600000</v>
      </c>
      <c r="J1423" s="13">
        <v>26600000</v>
      </c>
      <c r="K1423" s="11">
        <v>0</v>
      </c>
      <c r="L1423" s="11">
        <v>0</v>
      </c>
      <c r="M1423" s="16"/>
      <c r="N1423" s="7" t="s">
        <v>104</v>
      </c>
      <c r="O1423" s="10" t="s">
        <v>109672</v>
      </c>
      <c r="P1423" s="10">
        <v>5110</v>
      </c>
      <c r="Q1423" s="10" t="s">
        <v>109445</v>
      </c>
      <c r="R1423"/>
    </row>
    <row r="1424" spans="1:18" ht="22.5" x14ac:dyDescent="0.2">
      <c r="A1424" s="10" t="s">
        <v>36967</v>
      </c>
      <c r="B1424" s="10" t="s">
        <v>109429</v>
      </c>
      <c r="C1424" s="11">
        <v>2</v>
      </c>
      <c r="D1424" s="11">
        <v>2</v>
      </c>
      <c r="E1424" s="12">
        <v>1</v>
      </c>
      <c r="F1424" s="12">
        <v>1</v>
      </c>
      <c r="G1424" s="7" t="s">
        <v>58</v>
      </c>
      <c r="H1424" s="12">
        <v>1</v>
      </c>
      <c r="I1424" s="13">
        <v>73700000</v>
      </c>
      <c r="J1424" s="13">
        <v>73700000</v>
      </c>
      <c r="K1424" s="11">
        <v>0</v>
      </c>
      <c r="L1424" s="11">
        <v>0</v>
      </c>
      <c r="M1424" s="16"/>
      <c r="N1424" s="7" t="s">
        <v>104</v>
      </c>
      <c r="O1424" s="10" t="s">
        <v>109672</v>
      </c>
      <c r="P1424" s="10">
        <v>5110</v>
      </c>
      <c r="Q1424" s="10" t="s">
        <v>109445</v>
      </c>
      <c r="R1424"/>
    </row>
    <row r="1425" spans="1:18" ht="45" x14ac:dyDescent="0.2">
      <c r="A1425" s="10" t="s">
        <v>106804</v>
      </c>
      <c r="B1425" s="10" t="s">
        <v>109430</v>
      </c>
      <c r="C1425" s="11">
        <v>2</v>
      </c>
      <c r="D1425" s="11">
        <v>2</v>
      </c>
      <c r="E1425" s="12">
        <v>1</v>
      </c>
      <c r="F1425" s="12">
        <v>1</v>
      </c>
      <c r="G1425" s="7" t="s">
        <v>58</v>
      </c>
      <c r="H1425" s="12">
        <v>1</v>
      </c>
      <c r="I1425" s="13">
        <v>53122000</v>
      </c>
      <c r="J1425" s="13">
        <v>53122000</v>
      </c>
      <c r="K1425" s="11">
        <v>0</v>
      </c>
      <c r="L1425" s="11">
        <v>0</v>
      </c>
      <c r="M1425" s="16"/>
      <c r="N1425" s="7" t="s">
        <v>104</v>
      </c>
      <c r="O1425" s="10" t="s">
        <v>109672</v>
      </c>
      <c r="P1425" s="10">
        <v>5110</v>
      </c>
      <c r="Q1425" s="10" t="s">
        <v>109445</v>
      </c>
      <c r="R1425"/>
    </row>
  </sheetData>
  <protectedRanges>
    <protectedRange sqref="P5:Q9" name="Rango1_6_1_1"/>
    <protectedRange sqref="P10:Q94" name="Rango1_10_1"/>
    <protectedRange algorithmName="SHA-512" hashValue="49/yl+GTMlRN3FloWoyBL3IsXrYzEo95h5eEgXs/T6SxYAwuSo+Ndqxkist3BnknjOR8ERS4BgA76v7mpDBZcA==" saltValue="JvzRIA9SAjvsZX2GnV6n2A==" spinCount="100000" sqref="P115:P122" name="Rango7_8"/>
    <protectedRange sqref="P114:P122" name="Diligenciar_7"/>
    <protectedRange sqref="Q114:Q122" name="Diligenciar_8_2"/>
    <protectedRange sqref="P123:Q127" name="Rango1_2_1_1"/>
    <protectedRange sqref="P128:P133" name="Diligenciar_5_2"/>
    <protectedRange sqref="Q128:Q133" name="Diligenciar_6_2"/>
    <protectedRange sqref="P160:Q165" name="Rango7_4_11_3"/>
    <protectedRange sqref="P160:Q165" name="Diligenciar_5_11_2"/>
    <protectedRange sqref="P167:Q168" name="Rango7_7_4_1"/>
    <protectedRange sqref="P167:Q168" name="Diligenciar_8_5"/>
    <protectedRange sqref="P172:Q172" name="Rango7_1_2"/>
    <protectedRange sqref="P172" name="Rango5_1_2"/>
    <protectedRange sqref="P172" name="Diligenciar_1_1_2"/>
    <protectedRange sqref="P172:Q172" name="Rango4_1_2"/>
    <protectedRange sqref="P172" name="Rango6_1"/>
    <protectedRange sqref="P192:P360" name="Rango1_6"/>
    <protectedRange sqref="Q192:Q360" name="Rango1_7"/>
    <protectedRange sqref="P361:Q361" name="Rango1_2_3_1"/>
    <protectedRange sqref="P402:Q405 P407:Q423 P425:Q439" name="Rango1_24_1"/>
    <protectedRange sqref="Q424" name="Rango1_9_3"/>
    <protectedRange sqref="P440:Q441 P442:P443 P444:Q448" name="Rango1_28_1"/>
    <protectedRange sqref="Q442:Q443" name="Rango1_12_1"/>
    <protectedRange algorithmName="SHA-512" hashValue="49/yl+GTMlRN3FloWoyBL3IsXrYzEo95h5eEgXs/T6SxYAwuSo+Ndqxkist3BnknjOR8ERS4BgA76v7mpDBZcA==" saltValue="JvzRIA9SAjvsZX2GnV6n2A==" spinCount="100000" sqref="P464:Q464 Q454 P449 P461:Q462 P454:P458 Q460 P450:Q453" name="Rango7_2_3_1"/>
    <protectedRange sqref="P461:Q462 P464:Q464 Q454 P449 P454:P458 Q460 P450:Q453" name="Diligenciar_1_5"/>
    <protectedRange sqref="P470:Q470 P469" name="Rango1_3_5_1"/>
    <protectedRange algorithmName="SHA-512" hashValue="49/yl+GTMlRN3FloWoyBL3IsXrYzEo95h5eEgXs/T6SxYAwuSo+Ndqxkist3BnknjOR8ERS4BgA76v7mpDBZcA==" saltValue="JvzRIA9SAjvsZX2GnV6n2A==" spinCount="100000" sqref="P460" name="Rango7_2_1_1_1"/>
    <protectedRange sqref="P460" name="Diligenciar_1_1_1"/>
    <protectedRange algorithmName="SHA-512" hashValue="49/yl+GTMlRN3FloWoyBL3IsXrYzEo95h5eEgXs/T6SxYAwuSo+Ndqxkist3BnknjOR8ERS4BgA76v7mpDBZcA==" saltValue="JvzRIA9SAjvsZX2GnV6n2A==" spinCount="100000" sqref="Q480 Q478" name="Rango7_3_2_1"/>
    <protectedRange sqref="P483:Q483 P482 Q478:Q480 P477:Q477" name="Diligenciar_3_3"/>
    <protectedRange sqref="P481:Q481 Q484 Q482 P478:P480" name="Diligenciar_5_4"/>
    <protectedRange sqref="P484" name="Diligenciar_6_4"/>
    <protectedRange algorithmName="SHA-512" hashValue="49/yl+GTMlRN3FloWoyBL3IsXrYzEo95h5eEgXs/T6SxYAwuSo+Ndqxkist3BnknjOR8ERS4BgA76v7mpDBZcA==" saltValue="JvzRIA9SAjvsZX2GnV6n2A==" spinCount="100000" sqref="P595:Q618" name="Rango7_1_1_2_2"/>
    <protectedRange sqref="P595:Q618" name="Diligenciar_1_1_2_1"/>
    <protectedRange algorithmName="SHA-512" hashValue="49/yl+GTMlRN3FloWoyBL3IsXrYzEo95h5eEgXs/T6SxYAwuSo+Ndqxkist3BnknjOR8ERS4BgA76v7mpDBZcA==" saltValue="JvzRIA9SAjvsZX2GnV6n2A==" spinCount="100000" sqref="P594:Q594" name="Rango7_1_1_6_1"/>
    <protectedRange sqref="P594:Q594" name="Diligenciar_1_1_6"/>
    <protectedRange algorithmName="SHA-512" hashValue="49/yl+GTMlRN3FloWoyBL3IsXrYzEo95h5eEgXs/T6SxYAwuSo+Ndqxkist3BnknjOR8ERS4BgA76v7mpDBZcA==" saltValue="JvzRIA9SAjvsZX2GnV6n2A==" spinCount="100000" sqref="P559:Q574" name="Rango7_1_1_16_2"/>
    <protectedRange sqref="P559:Q574" name="Diligenciar_1_1_16"/>
    <protectedRange algorithmName="SHA-512" hashValue="49/yl+GTMlRN3FloWoyBL3IsXrYzEo95h5eEgXs/T6SxYAwuSo+Ndqxkist3BnknjOR8ERS4BgA76v7mpDBZcA==" saltValue="JvzRIA9SAjvsZX2GnV6n2A==" spinCount="100000" sqref="P575:Q576" name="Rango7_1_1_17_1"/>
    <protectedRange sqref="P575:Q576" name="Diligenciar_1_1_17"/>
    <protectedRange algorithmName="SHA-512" hashValue="49/yl+GTMlRN3FloWoyBL3IsXrYzEo95h5eEgXs/T6SxYAwuSo+Ndqxkist3BnknjOR8ERS4BgA76v7mpDBZcA==" saltValue="JvzRIA9SAjvsZX2GnV6n2A==" spinCount="100000" sqref="P577:Q577" name="Rango7_1_1_18_1"/>
    <protectedRange sqref="P577:Q577" name="Diligenciar_1_1_18"/>
    <protectedRange algorithmName="SHA-512" hashValue="49/yl+GTMlRN3FloWoyBL3IsXrYzEo95h5eEgXs/T6SxYAwuSo+Ndqxkist3BnknjOR8ERS4BgA76v7mpDBZcA==" saltValue="JvzRIA9SAjvsZX2GnV6n2A==" spinCount="100000" sqref="P580:Q590" name="Rango7_1_1_20_1"/>
    <protectedRange sqref="P580:Q590" name="Diligenciar_1_1_20"/>
    <protectedRange algorithmName="SHA-512" hashValue="49/yl+GTMlRN3FloWoyBL3IsXrYzEo95h5eEgXs/T6SxYAwuSo+Ndqxkist3BnknjOR8ERS4BgA76v7mpDBZcA==" saltValue="JvzRIA9SAjvsZX2GnV6n2A==" spinCount="100000" sqref="P591:Q592" name="Rango7_1_1_21_1"/>
    <protectedRange sqref="P591:Q592" name="Diligenciar_1_1_21"/>
    <protectedRange algorithmName="SHA-512" hashValue="49/yl+GTMlRN3FloWoyBL3IsXrYzEo95h5eEgXs/T6SxYAwuSo+Ndqxkist3BnknjOR8ERS4BgA76v7mpDBZcA==" saltValue="JvzRIA9SAjvsZX2GnV6n2A==" spinCount="100000" sqref="P593:Q593" name="Rango7_1_1_8_1_1"/>
    <protectedRange sqref="P593:Q593" name="Diligenciar_1_1_8_1"/>
    <protectedRange algorithmName="SHA-512" hashValue="49/yl+GTMlRN3FloWoyBL3IsXrYzEo95h5eEgXs/T6SxYAwuSo+Ndqxkist3BnknjOR8ERS4BgA76v7mpDBZcA==" saltValue="JvzRIA9SAjvsZX2GnV6n2A==" spinCount="100000" sqref="P633:Q633" name="Rango7_1_1_3_1"/>
    <protectedRange sqref="P633:Q633" name="Diligenciar_1_1_3_1"/>
    <protectedRange algorithmName="SHA-512" hashValue="49/yl+GTMlRN3FloWoyBL3IsXrYzEo95h5eEgXs/T6SxYAwuSo+Ndqxkist3BnknjOR8ERS4BgA76v7mpDBZcA==" saltValue="JvzRIA9SAjvsZX2GnV6n2A==" spinCount="100000" sqref="P624:Q630 P634:Q635" name="Rango7_1_1_41_1"/>
    <protectedRange sqref="P624:Q630 P634:Q635" name="Diligenciar_1_1_41"/>
    <protectedRange algorithmName="SHA-512" hashValue="49/yl+GTMlRN3FloWoyBL3IsXrYzEo95h5eEgXs/T6SxYAwuSo+Ndqxkist3BnknjOR8ERS4BgA76v7mpDBZcA==" saltValue="JvzRIA9SAjvsZX2GnV6n2A==" spinCount="100000" sqref="P631:Q631" name="Rango7_1_1_13_1"/>
    <protectedRange sqref="P631:Q631" name="Diligenciar_1_1_13"/>
    <protectedRange algorithmName="SHA-512" hashValue="49/yl+GTMlRN3FloWoyBL3IsXrYzEo95h5eEgXs/T6SxYAwuSo+Ndqxkist3BnknjOR8ERS4BgA76v7mpDBZcA==" saltValue="JvzRIA9SAjvsZX2GnV6n2A==" spinCount="100000" sqref="P619:Q621" name="Rango7_1_1_1_2"/>
    <protectedRange sqref="P619:Q621" name="Diligenciar_1_1_4"/>
    <protectedRange algorithmName="SHA-512" hashValue="49/yl+GTMlRN3FloWoyBL3IsXrYzEo95h5eEgXs/T6SxYAwuSo+Ndqxkist3BnknjOR8ERS4BgA76v7mpDBZcA==" saltValue="JvzRIA9SAjvsZX2GnV6n2A==" spinCount="100000" sqref="P632:Q632" name="Rango7_1_1_8_2"/>
    <protectedRange sqref="P632:Q632" name="Diligenciar_1_1_8"/>
    <protectedRange algorithmName="SHA-512" hashValue="49/yl+GTMlRN3FloWoyBL3IsXrYzEo95h5eEgXs/T6SxYAwuSo+Ndqxkist3BnknjOR8ERS4BgA76v7mpDBZcA==" saltValue="JvzRIA9SAjvsZX2GnV6n2A==" spinCount="100000" sqref="P636:Q642" name="Rango7_1_1_4_1"/>
    <protectedRange sqref="P636:Q642" name="Diligenciar_1_1_4_1"/>
    <protectedRange algorithmName="SHA-512" hashValue="49/yl+GTMlRN3FloWoyBL3IsXrYzEo95h5eEgXs/T6SxYAwuSo+Ndqxkist3BnknjOR8ERS4BgA76v7mpDBZcA==" saltValue="JvzRIA9SAjvsZX2GnV6n2A==" spinCount="100000" sqref="P692:Q727 P663:Q677" name="Rango7_1_1_2_1_2"/>
    <protectedRange sqref="P692:Q727 P663:Q677" name="Diligenciar_1_1_2_1_1"/>
    <protectedRange algorithmName="SHA-512" hashValue="49/yl+GTMlRN3FloWoyBL3IsXrYzEo95h5eEgXs/T6SxYAwuSo+Ndqxkist3BnknjOR8ERS4BgA76v7mpDBZcA==" saltValue="JvzRIA9SAjvsZX2GnV6n2A==" spinCount="100000" sqref="P678:Q683" name="Rango7_1_1_2_1_1_1"/>
    <protectedRange sqref="P678:Q683" name="Diligenciar_1_1_2_1_1_1"/>
    <protectedRange algorithmName="SHA-512" hashValue="49/yl+GTMlRN3FloWoyBL3IsXrYzEo95h5eEgXs/T6SxYAwuSo+Ndqxkist3BnknjOR8ERS4BgA76v7mpDBZcA==" saltValue="JvzRIA9SAjvsZX2GnV6n2A==" spinCount="100000" sqref="P728:Q751" name="Rango7_1_1_16_1_1"/>
    <protectedRange sqref="P728:Q751" name="Diligenciar_1_1_16_1"/>
    <protectedRange algorithmName="SHA-512" hashValue="49/yl+GTMlRN3FloWoyBL3IsXrYzEo95h5eEgXs/T6SxYAwuSo+Ndqxkist3BnknjOR8ERS4BgA76v7mpDBZcA==" saltValue="JvzRIA9SAjvsZX2GnV6n2A==" spinCount="100000" sqref="P661:Q662" name="Rango7_1_1_22_1"/>
    <protectedRange sqref="P661:Q662" name="Diligenciar_1_1_22"/>
    <protectedRange algorithmName="SHA-512" hashValue="49/yl+GTMlRN3FloWoyBL3IsXrYzEo95h5eEgXs/T6SxYAwuSo+Ndqxkist3BnknjOR8ERS4BgA76v7mpDBZcA==" saltValue="JvzRIA9SAjvsZX2GnV6n2A==" spinCount="100000" sqref="P643:Q660" name="Rango7_1_1_14_1"/>
    <protectedRange sqref="P643:Q660" name="Diligenciar_1_1_14"/>
    <protectedRange algorithmName="SHA-512" hashValue="49/yl+GTMlRN3FloWoyBL3IsXrYzEo95h5eEgXs/T6SxYAwuSo+Ndqxkist3BnknjOR8ERS4BgA76v7mpDBZcA==" saltValue="JvzRIA9SAjvsZX2GnV6n2A==" spinCount="100000" sqref="P767:Q767 P769:Q769" name="Rango7_1_1_7_1"/>
    <protectedRange sqref="P767:Q767 P769:Q769" name="Diligenciar_1_1_7"/>
    <protectedRange algorithmName="SHA-512" hashValue="49/yl+GTMlRN3FloWoyBL3IsXrYzEo95h5eEgXs/T6SxYAwuSo+Ndqxkist3BnknjOR8ERS4BgA76v7mpDBZcA==" saltValue="JvzRIA9SAjvsZX2GnV6n2A==" spinCount="100000" sqref="P771:Q771" name="Rango7_1_1_1_1_1"/>
    <protectedRange sqref="P771:Q771" name="Diligenciar_1_1_1_1"/>
    <protectedRange algorithmName="SHA-512" hashValue="49/yl+GTMlRN3FloWoyBL3IsXrYzEo95h5eEgXs/T6SxYAwuSo+Ndqxkist3BnknjOR8ERS4BgA76v7mpDBZcA==" saltValue="JvzRIA9SAjvsZX2GnV6n2A==" spinCount="100000" sqref="P752:Q762" name="Rango7_1_1_16_3_1"/>
    <protectedRange sqref="P752:Q762" name="Diligenciar_1_1_16_3"/>
    <protectedRange algorithmName="SHA-512" hashValue="49/yl+GTMlRN3FloWoyBL3IsXrYzEo95h5eEgXs/T6SxYAwuSo+Ndqxkist3BnknjOR8ERS4BgA76v7mpDBZcA==" saltValue="JvzRIA9SAjvsZX2GnV6n2A==" spinCount="100000" sqref="P768:Q768" name="Rango7_1_1_5_1"/>
    <protectedRange sqref="P768:Q768" name="Diligenciar_1_1_5"/>
    <protectedRange sqref="P908:Q998" name="Diligenciar_14"/>
    <protectedRange sqref="P1032:Q1033" name="Rango1_44_1"/>
    <protectedRange sqref="P999:Q1031" name="Rango1_3_7_1"/>
    <protectedRange sqref="P1034:Q1037" name="Rango1_49_1"/>
    <protectedRange sqref="P1054:Q1054" name="Rango1_1_9_1"/>
    <protectedRange sqref="P1055:Q1055" name="Rango1_2_44_1"/>
    <protectedRange sqref="P1060:P1062" name="Diligenciar_8_4"/>
    <protectedRange sqref="Q1060:Q1062" name="Diligenciar_14_2"/>
    <protectedRange sqref="Q1067 P1063:Q1066" name="Rango1_5_10_1"/>
    <protectedRange sqref="P1067" name="Rango1_3_8"/>
    <protectedRange sqref="P1068:Q1079" name="Rango1_2_45_1"/>
    <protectedRange sqref="P1080:Q1088" name="Rango1_4_8_1"/>
    <protectedRange sqref="P1089:Q1099" name="Rango1_6_7_1"/>
    <protectedRange sqref="P1120:Q1120 P1100:Q1106" name="Rango1_8_6_1"/>
    <protectedRange sqref="P1107:Q1119" name="Rango1_10_5_1"/>
    <protectedRange sqref="P1121:P1122" name="Diligenciar_2_4_5"/>
    <protectedRange sqref="P1131" name="Rango1_6_8_1"/>
    <protectedRange sqref="P1128:Q1129" name="Rango1_2_3_6"/>
    <protectedRange sqref="P1145" name="Rango1_2_46_1"/>
    <protectedRange sqref="P1140" name="Diligenciar_2_4_5_2"/>
    <protectedRange sqref="Q1145" name="Diligenciar_2_1_2_3_3"/>
    <protectedRange sqref="P1141:P1142" name="Diligenciar_2_4_5_2_2_2"/>
    <protectedRange sqref="P1143:P1144" name="Diligenciar_2_4_5_1_1_2_2"/>
    <protectedRange sqref="P1132:Q1132" name="Diligenciar_5_1_1_13_1"/>
    <protectedRange sqref="P1130 P1123:P1127" name="Rango1_3_9"/>
    <protectedRange sqref="P1233:Q1301 P1146:Q1231" name="Rango1_65_1"/>
    <protectedRange sqref="P1302:Q1311" name="Rango1_1_12_1"/>
    <protectedRange sqref="P1365 P1361:Q1362 P1368:Q1369 P1341:Q1341 P1317:Q1317 P1232:Q1232" name="Rango1_66_1"/>
    <protectedRange sqref="P1363:Q1363 P1345:Q1349" name="Rango1_15_2_1"/>
    <protectedRange sqref="P1344 P1312:P1316 P1334:P1340 P1342 P1318:P1332" name="Rango1_6_4_1"/>
    <protectedRange sqref="Q1344 Q1312:Q1316 Q1334:Q1340 Q1342 Q1318:Q1332" name="Rango1_7_4_1"/>
    <protectedRange sqref="P1350:Q1353" name="Rango1_10_4_1_1"/>
    <protectedRange sqref="P1364:Q1364 P1354:Q1355 P1357:Q1360 P1366:Q1367" name="Rango1_16_4_1"/>
    <protectedRange sqref="P1356" name="Rango1_6_1_1_1"/>
    <protectedRange sqref="Q1356" name="Rango1_7_1_1"/>
    <protectedRange sqref="P1343:Q1343" name="Rango1_2_47_1"/>
    <protectedRange sqref="P1333:Q1333" name="Rango1_12_5_1"/>
    <protectedRange sqref="P1370:Q1406" name="Rango1_67_1"/>
    <protectedRange sqref="A5:A1425" name="Rango1_1_1"/>
    <protectedRange sqref="B5:B9" name="Rango1_3_1"/>
    <protectedRange sqref="B10:B94" name="Rango1_10_3"/>
    <protectedRange sqref="B99:B105" name="Rango1_16_1"/>
    <protectedRange sqref="B114:B115" name="Diligenciar_1"/>
    <protectedRange sqref="B116:B121" name="Diligenciar_1_1"/>
    <protectedRange sqref="B127" name="Rango1_1_2"/>
    <protectedRange sqref="B126 B123:B124" name="Rango1_2_1_2"/>
    <protectedRange sqref="B125" name="Diligenciar_6_1"/>
    <protectedRange sqref="B132" name="Diligenciar_4"/>
    <protectedRange sqref="B128:B131" name="Diligenciar_2_2"/>
    <protectedRange sqref="B147:B150" name="Diligenciar_18_1_1"/>
    <protectedRange sqref="B160" name="Rango7_4_1_2"/>
    <protectedRange sqref="B160" name="Diligenciar_5_1_1"/>
    <protectedRange sqref="B161" name="Rango7_4_2_2"/>
    <protectedRange sqref="B161" name="Diligenciar_5_2_1"/>
    <protectedRange sqref="B162" name="Rango7_4_3_2"/>
    <protectedRange sqref="B162" name="Diligenciar_5_3"/>
    <protectedRange sqref="B163" name="Rango7_4_6_2"/>
    <protectedRange sqref="B163" name="Diligenciar_5_6"/>
    <protectedRange sqref="B164" name="Rango7_4_8_2"/>
    <protectedRange sqref="B164" name="Diligenciar_5_8"/>
    <protectedRange sqref="B165" name="Rango7_4_9_2"/>
    <protectedRange sqref="B165" name="Diligenciar_5_9"/>
    <protectedRange sqref="B182" name="Rango1_1_2_1"/>
    <protectedRange sqref="B356:B360" name="Rango1_3_2"/>
    <protectedRange sqref="B201" name="Rango1_1_3"/>
    <protectedRange sqref="B267:B269 B192:B200 B271:B355 B202:B265" name="Rango1_2_2"/>
    <protectedRange sqref="B361" name="Rango1_2_3_2"/>
    <protectedRange sqref="B401" name="Rango1_9_1"/>
    <protectedRange sqref="B376" name="Rango1_2_8_3_1_2_2_1"/>
    <protectedRange sqref="B380" name="Rango1_2_9_1_2_2"/>
    <protectedRange sqref="B381" name="Rango1_2_17_3_1_2_2"/>
    <protectedRange sqref="B371" name="Rango1_1_4_1"/>
    <protectedRange sqref="B372:B373" name="Rango1_2_4_1"/>
    <protectedRange sqref="B394:B398 B400" name="Rango1_8_2"/>
    <protectedRange sqref="B384 B389:B393" name="Rango1_2_5"/>
    <protectedRange sqref="B385" name="Rango1_2_1_2_1"/>
    <protectedRange sqref="B386" name="Rango1_2_2_1"/>
    <protectedRange sqref="B387" name="Rango1_2_3_1_1"/>
    <protectedRange sqref="B388" name="Rango1_2_4_1_1"/>
    <protectedRange sqref="B399" name="Rango1_20_1"/>
    <protectedRange sqref="B402:B439" name="Rango1_24_3"/>
    <protectedRange sqref="B440:B448" name="Rango1_28_3"/>
    <protectedRange sqref="B461:B469 B449:B459" name="Rango1_29_1"/>
    <protectedRange sqref="B471 B474:B476" name="Rango1_2_9_2"/>
    <protectedRange sqref="B470" name="Rango1_3_5_2"/>
    <protectedRange sqref="B460" name="Rango1_12_2_1"/>
    <protectedRange sqref="B483" name="Diligenciar_3_1_2_1"/>
    <protectedRange sqref="B477:B480" name="Diligenciar_5_1_2_1"/>
    <protectedRange sqref="B594" name="Diligenciar_9_2_1_5"/>
    <protectedRange sqref="B559:B574" name="Diligenciar_9_2_1_10"/>
    <protectedRange sqref="B578:B579" name="Diligenciar_9_2_1_11"/>
    <protectedRange sqref="B617:B618" name="Diligenciar_9_2_1_2"/>
    <protectedRange sqref="B629" name="Diligenciar_9_2_1_3"/>
    <protectedRange sqref="B630" name="Diligenciar_9_2_1_4"/>
    <protectedRange sqref="B627:B628" name="Diligenciar_9_2_1_8"/>
    <protectedRange sqref="B619" name="Diligenciar_9_2_1"/>
    <protectedRange sqref="B632" name="Diligenciar_9_2_1_12"/>
    <protectedRange sqref="B636:B642" name="Diligenciar_9_2_1_6"/>
    <protectedRange sqref="B728:B751" name="Diligenciar_9_2_1_10_1"/>
    <protectedRange sqref="B752:B762" name="Diligenciar_9_2_1_10_3"/>
    <protectedRange sqref="B768" name="Diligenciar_9_2_1_13"/>
    <protectedRange sqref="B1032:B1033" name="Rango1_44_2"/>
    <protectedRange sqref="B1003:B1031" name="Rango1_2_42"/>
    <protectedRange sqref="B999:B1002" name="Rango1_3_7_3"/>
    <protectedRange sqref="B1034:B1037" name="Rango1_49_3"/>
    <protectedRange sqref="B1054" name="Rango1_1_9_3"/>
    <protectedRange sqref="B1055" name="Rango1_2_44_3"/>
    <protectedRange sqref="B1063:B1064" name="Diligenciar_2_2_1"/>
    <protectedRange sqref="B1060:B1061" name="Diligenciar_2_2_2"/>
    <protectedRange sqref="B1062" name="Diligenciar_2_5_3"/>
    <protectedRange sqref="B1070:B1071" name="Diligenciar_2_15"/>
    <protectedRange sqref="B1068:B1069" name="Diligenciar_2_5_3_1"/>
    <protectedRange sqref="B1072" name="Diligenciar_2_1_10_1"/>
    <protectedRange sqref="B1073" name="Diligenciar_2_3_2"/>
    <protectedRange sqref="B1074 B1077" name="Diligenciar_2_16"/>
    <protectedRange sqref="B1075" name="Diligenciar_2_2_1_1"/>
    <protectedRange sqref="B1076" name="Diligenciar_2_4_1"/>
    <protectedRange sqref="B1078" name="Diligenciar_2_17"/>
    <protectedRange sqref="B1079" name="Diligenciar_2_4_2"/>
    <protectedRange sqref="B1080:B1081" name="Diligenciar_4_2_3"/>
    <protectedRange sqref="B1084" name="Rango1_1_1_1"/>
    <protectedRange sqref="B1086" name="Diligenciar_2_1_13"/>
    <protectedRange sqref="B1093" name="Diligenciar_2_1_10_1_1"/>
    <protectedRange sqref="B1095" name="Diligenciar_2_16_1"/>
    <protectedRange sqref="B1096" name="Diligenciar_2_2_1_1_1"/>
    <protectedRange sqref="B1092 B1094" name="Diligenciar_2_17_1"/>
    <protectedRange sqref="B1089:B1090" name="Diligenciar_2_2_1_1_2"/>
    <protectedRange sqref="B1091" name="Diligenciar_2_5_3_2"/>
    <protectedRange sqref="B1097" name="Diligenciar_2_2_1_2"/>
    <protectedRange sqref="B1098" name="Diligenciar_2_2_1_2_1"/>
    <protectedRange sqref="B1099" name="Diligenciar_2_2_1_3"/>
    <protectedRange sqref="B1100" name="Diligenciar_2_5_1"/>
    <protectedRange sqref="B1101:B1106 B1120" name="Diligenciar_2_1_5_2"/>
    <protectedRange sqref="B1112 B1107:B1109" name="Diligenciar_2_4_4"/>
    <protectedRange sqref="B1110:B1111" name="Diligenciar_2_5_4"/>
    <protectedRange sqref="B1113:B1114" name="Diligenciar_2_9_2"/>
    <protectedRange sqref="B1115:B1116" name="Diligenciar_2_10_2"/>
    <protectedRange sqref="B1117:B1119" name="Diligenciar_2_12_2"/>
    <protectedRange sqref="B1121:B1123" name="Diligenciar_6_7"/>
    <protectedRange sqref="B1125:B1127" name="Diligenciar_2_1_2_1"/>
    <protectedRange sqref="B1124" name="Diligenciar_6_5_2"/>
    <protectedRange sqref="B1128" name="Diligenciar_2_5_6_2"/>
    <protectedRange sqref="B1129" name="Diligenciar_2_5_1_2_2"/>
    <protectedRange sqref="B1140" name="Diligenciar_6_5_2_1_1"/>
    <protectedRange sqref="B1141:B1142" name="Diligenciar_2_1_2_4_1"/>
    <protectedRange sqref="B1132:B1133" name="Diligenciar_5_1_1_13_3"/>
    <protectedRange sqref="B1146:B1301" name="Rango1_65_3"/>
    <protectedRange sqref="B1302:B1311" name="Rango1_1_12_3"/>
    <protectedRange sqref="B1365" name="Rango1_66_3"/>
    <protectedRange sqref="B1363 B1345:B1353" name="Rango1_15_2_2"/>
    <protectedRange sqref="B1344 B1312:B1332 B1334:B1342" name="Rango1_2_4_5"/>
    <protectedRange sqref="B1350:B1352" name="Rango1_10_4_1_2"/>
    <protectedRange sqref="B1364 B1354:B1355 B1357:B1360 B1366:B1367" name="Rango1_16_4_2"/>
    <protectedRange sqref="B1356" name="Rango1_2_2_7"/>
    <protectedRange sqref="B1343" name="Rango1_2_47_2"/>
    <protectedRange sqref="B1333" name="Rango1_12_5_2"/>
    <protectedRange sqref="B1385:B1406 B1370:B1382" name="Rango1_67_3"/>
    <protectedRange sqref="B1384" name="Rango1_10_7"/>
    <protectedRange sqref="B1383" name="Rango1_2_2_8"/>
    <protectedRange sqref="O5:O1425" name="Rango1_6_1_2"/>
    <protectedRange sqref="M5:M9" name="Rango1_8_3"/>
    <protectedRange sqref="M10:M94" name="Rango1_10_8"/>
    <protectedRange sqref="M114:M121" name="Rango1_2"/>
    <protectedRange sqref="M127" name="Rango1_1_5"/>
    <protectedRange sqref="M123:M126" name="Rango1_5_2_2"/>
    <protectedRange sqref="M192:M360" name="Rango1_3_3"/>
    <protectedRange sqref="M361:M369" name="Rango1_5_4_1"/>
    <protectedRange sqref="M400:M401 M378:M398" name="Rango1_9_2"/>
    <protectedRange sqref="M371" name="Rango1_1_4_2"/>
    <protectedRange sqref="M372:M373" name="Rango1_2_4_2"/>
    <protectedRange sqref="M399" name="Rango1_20_2"/>
    <protectedRange sqref="M402:M439" name="Rango1_24_5"/>
    <protectedRange sqref="M440:M448" name="Rango1_28_5"/>
    <protectedRange sqref="M461:M470 M449:M459" name="Rango1_29_2"/>
    <protectedRange sqref="M471 M474:M476" name="Rango1_2_9_3"/>
    <protectedRange sqref="M460" name="Rango1_12_2_2"/>
    <protectedRange sqref="M477 M483:M484" name="Diligenciar_3_1_2_2"/>
    <protectedRange sqref="M478:M482" name="Diligenciar_5_1_2_2"/>
    <protectedRange sqref="M594" name="Rango1_2_7_1_1"/>
    <protectedRange sqref="M595:M596" name="Rango1_2_18_1"/>
    <protectedRange sqref="M597:M616" name="Rango1_2_19_1"/>
    <protectedRange sqref="M559:M574" name="Rango1_2_21_2"/>
    <protectedRange sqref="M575:M576" name="Rango1_2_33_1"/>
    <protectedRange sqref="M577" name="Rango1_2_23_1"/>
    <protectedRange sqref="M578:M579" name="Rango1_2_25_1"/>
    <protectedRange sqref="M580:M590" name="Rango1_2_28_1"/>
    <protectedRange sqref="M591:M592" name="Rango1_2_29_1"/>
    <protectedRange sqref="M593" name="Rango1_2_10_1_1"/>
    <protectedRange sqref="M617:M618" name="Rango1_2_4_4_1"/>
    <protectedRange sqref="M633" name="Rango1_2_5_1_1"/>
    <protectedRange sqref="M634:M635" name="Rango1_2_43_1"/>
    <protectedRange sqref="M624:M625" name="Rango1_2_8_1_1"/>
    <protectedRange sqref="M629" name="Rango1_2_11_1"/>
    <protectedRange sqref="M630" name="Rango1_2_12_1"/>
    <protectedRange sqref="M627:M628" name="Rango1_2_14_1"/>
    <protectedRange sqref="M626" name="Rango1_2_17_1"/>
    <protectedRange sqref="M631" name="Rango1_2_27_1"/>
    <protectedRange sqref="M619:M620" name="Rango1_2_15_2"/>
    <protectedRange sqref="M632" name="Rango1_2_26_1"/>
    <protectedRange sqref="M636:M642" name="Rango1_2_15_1_1"/>
    <protectedRange sqref="M728:M751" name="Rango1_2_21_1_1"/>
    <protectedRange sqref="M643:M660" name="Rango1_2_37_1"/>
    <protectedRange sqref="M767 M769:M770" name="Rango1_2_9_1_1"/>
    <protectedRange sqref="M752:M762" name="Rango1_2_21_3_1"/>
    <protectedRange sqref="M768" name="Rango1_2_39_1"/>
    <protectedRange sqref="M772:M907" name="Rango1_32_1"/>
    <protectedRange sqref="M908:M998" name="Rango1_33_1"/>
    <protectedRange sqref="M1003:M1033" name="Rango1_5_9_1"/>
    <protectedRange sqref="M999:M1002" name="Rango1_3_7_5"/>
    <protectedRange sqref="M1034:M1037" name="Rango1_49_5"/>
    <protectedRange sqref="M1054" name="Rango1_1_9_5"/>
    <protectedRange sqref="M1055" name="Rango1_2_44_5"/>
    <protectedRange sqref="M1060:M1067" name="Rango1_63_2"/>
    <protectedRange sqref="M1068:M1079" name="Rango1_2_45_4"/>
    <protectedRange sqref="M1080:M1088" name="Rango1_4_8_4"/>
    <protectedRange sqref="M1089:M1099" name="Rango1_6_7_4"/>
    <protectedRange sqref="M1100:M1106 M1120" name="Rango1_8_6_4"/>
    <protectedRange sqref="M1107:M1119" name="Rango1_10_5_4"/>
    <protectedRange sqref="M1125:M1127 M1121:M1122" name="Rango1_64_1"/>
    <protectedRange sqref="M1123" name="Rango1_1_1_2_1"/>
    <protectedRange sqref="M1124" name="Rango1_2_2_6_1"/>
    <protectedRange sqref="M1131" name="Rango1_3_2_1_1"/>
    <protectedRange sqref="M1128:M1129" name="Rango1_2_3_6_3"/>
    <protectedRange sqref="M1140:M1145" name="Rango1_2_46_4"/>
    <protectedRange sqref="M1132:M1139" name="Diligenciar_5_1_1_13_5"/>
    <protectedRange sqref="M1130" name="Rango1_3_3_1_1"/>
    <protectedRange sqref="M1130" name="Rango1_4_9_1"/>
    <protectedRange sqref="M1146:M1301" name="Rango1_65_5"/>
    <protectedRange sqref="M1302:M1311" name="Rango1_1_12_5"/>
    <protectedRange sqref="M1333 M1365 M1367:M1369" name="Rango1_66_5"/>
    <protectedRange sqref="M1370:M1406" name="Rango1_67_5"/>
    <protectedRange sqref="G335 G562 G564 G566 G568 G605 G607 G609 G618 G623 G644 G646 G648 G650 G652 G654 G656 G658 G693 G695 G697 G699 G701 G703 G705 G707 G709 G711 G713 G715 G717 G719 G721 G723 G725 G727 G729 G731 G733 G735 G737 G739 G741 G743 G745 G747 G749 G751 G753 G766 G1083 G1087 G1118:G1119 G1162 G1405 G5:G9 G16 G20:G90 G95:G105 G107 G109:G111 G113 G133 G365:G369 G373 G406 G419 G434 G461:G462 G464:G468 G476 G479:G481 G483:G540 G543 G545:G560 G570:G571 G573:G575 G578:G597 G600:G603 G611:G616 G628 G631:G632 G660:G662 G755:G759 G768:G771 G985:G990 G1034:G1042 G1056:G1059 G1062 G1068:G1069 G1081 G1091 G1112 G1142 G1144 G1362 G1385:G1388 G1390:G1392 G135:G139 G141:G143 G145:G146 G151:G153 G190:G191 G194 G202 G206 G221 G224:G225 G232 G235:G237 G243 G297 G324:G325 G328:G331 G333 G346 G354:G356 G384 G413 G422:G423 G446 G448 G908:G982 G1005:G1006 G1009:G1031 G1044 G1046:G1048 G1104:G1108 G1115:G1116 G1122 G1133:G1134 G1153 G1155 G1165:G1166 G1176 G1199:G1201 G1216:G1220 G1228:G1229 G1233:G1234 G1238 G1249 G1256 G1260:G1261 G1266 G1284:G1285 G1287:G1289 G1297:G1298 G1300:G1301 G1334 G1345 G1355 G1357 G1367:G1381" name="Rango1_8_4"/>
    <protectedRange sqref="G140 G144 G195 G226:G227 G259 G334 G399 G463 G561 G563 G565 G567 G569 G572 G604 G606 G608 G610 G617 G643 G645 G647 G649 G651 G653 G655 G657 G659 G663:G692 G694 G696 G698 G700 G702 G704 G706 G708 G710 G712 G714 G716 G718 G720 G722 G724 G726 G728 G730 G732 G734 G736 G738 G740 G742 G744 G746 G748 G750 G752 G754 G760:G765 G767 G1143 G1191:G1198 G1393:G1404 G1406 G10:G15 G17:G19 G91:G94 G114:G115 G119:G128 G134 G147:G150 G154:G189 G193 G209:G214 G216 G219:G220 G230 G238 G240 G246 G248 G252 G254 G256:G257 G265 G269 G278:G279 G283:G287 G302 G305 G311:G313 G315:G317 G320 G332 G350:G353 G357 G360:G361 G363 G370 G374:G378 G380:G382 G385:G396 G401:G402 G404:G405 G407:G412 G414:G415 G420:G421 G425 G427:G432 G435 G437:G440 G442:G445 G449:G460 G471:G473 G475 G541:G542 G577 G598:G599 G625:G627 G629:G630 G633:G637 G639:G641 G772:G907 G991:G997 G999:G1004 G1007:G1008 G1032:G1033 G1051:G1052 G1054:G1055 G1060:G1061 G1082 G1085:G1086 G1088:G1090 G1096:G1103 G1109:G1111 G1113:G1114 G1117 G1120:G1121 G1126 G1128:G1132 G1135:G1136 G1140:G1141 G1145:G1152 G1156:G1157 G1160:G1161 G1163 G1167:G1169 G1173:G1175 G1178 G1181:G1188 G1202:G1215 G1225 G1235:G1237 G1239:G1240 G1242:G1247 G1250:G1253 G1257 G1262:G1263 G1267 G1271:G1274 G1276 G1286 G1290:G1291 G1302:G1303 G1305:G1312 G1314:G1319 G1321:G1322 G1325:G1326 G1328:G1329 G1331:G1333 G1338 G1342:G1344 G1360 G1364:G1366 G1382:G1383 G1389 G130:G132 G418 G620:G622 G1045 G1063:G1067 G1070:G1080 G1092:G1094 G1265 G1282 G1295:G1296" name="Rango1_10_9"/>
    <protectedRange sqref="G116:G118 G129 G192 G196:G201 G203:G205 G207:G208 G215 G217:G218 G222:G223 G228:G229 G231 G233:G234 G239 G241:G242 G244:G245 G249:G251 G253 G255 G262 G266:G267 G277 G280:G282 G288:G290 G292:G296 G298:G301 G303:G304 G306:G310 G314 G318:G319 G321:G323 G326:G327 G336:G345 G347:G349 G358 G362 G364 G372 G379 G397:G398 G400 G403 G433 G469:G470 G477:G478 G482 G544 G576 G642 G983:G984 G1049:G1050 G1053 G1123:G1125 G1127 G1137:G1139 G1154 G1164 G1170:G1172 G1180 G1221:G1222 G1226:G1227 G1230:G1232 G1241 G1248 G1254:G1255 G1258:G1259 G1264 G1270 G1275 G1277 G1281 G1292:G1294 G1299 G1304 G1330 G1335 G1339:G1341 G1346:G1347 G1349:G1354 G1358:G1359 G1361" name="Rango1_4"/>
    <protectedRange sqref="I5:J9" name="Rango1_5_1"/>
    <protectedRange sqref="I10:J94" name="Rango1_10_10"/>
    <protectedRange sqref="I127:J127" name="Rango1_1_6"/>
    <protectedRange sqref="I123:J126" name="Rango1_2_1_4"/>
    <protectedRange algorithmName="SHA-512" hashValue="49/yl+GTMlRN3FloWoyBL3IsXrYzEo95h5eEgXs/T6SxYAwuSo+Ndqxkist3BnknjOR8ERS4BgA76v7mpDBZcA==" saltValue="JvzRIA9SAjvsZX2GnV6n2A==" spinCount="100000" sqref="I128:J131" name="Rango7"/>
    <protectedRange sqref="J160:J165" name="Rango7_4_11_1"/>
    <protectedRange sqref="J160:J165" name="Diligenciar_5_11_1"/>
    <protectedRange sqref="I315:J315 I194:J195 I192:I193 I218:J218 I196:I217 I220:J220 I219 I238:J238 I221:I237 I240:J240 I239 I259:J259 I241:I258 I269:J269 I260:I268 I271:J271 I270 I278:J279 I272:I277 I284:J284 I280:I283 I302:J302 I285:I301 I303:I314 I316:I360" name="Rango1_3_4"/>
    <protectedRange sqref="I361:J361" name="Rango1_2_3_4"/>
    <protectedRange sqref="I378:I381 I383 I394:I398 I400 I401:J401 J394" name="Rango1_9_4"/>
    <protectedRange sqref="J376" name="Rango1_2_3_2_3_1_1_2_1_3"/>
    <protectedRange sqref="I389:J393 I384:J384" name="Rango1_2_5_2"/>
    <protectedRange sqref="I385:J385" name="Rango1_2_1_2_2"/>
    <protectedRange sqref="I386:J386" name="Rango1_2_2_1_1"/>
    <protectedRange sqref="I387:J387" name="Rango1_2_3_1_2"/>
    <protectedRange sqref="I388:J388" name="Rango1_2_4_1_2"/>
    <protectedRange sqref="I402:J405 I407:J423 I425:J439" name="Rango1_24_6"/>
    <protectedRange sqref="I406:J406" name="Rango1_3_4_1"/>
    <protectedRange sqref="I424:J424" name="Rango1_7_3"/>
    <protectedRange sqref="I440:J448" name="Rango1_28_6"/>
    <protectedRange sqref="I470:J470" name="Rango1_3_5_4"/>
    <protectedRange sqref="I598:J616" name="Diligenciar_3_1_12"/>
    <protectedRange sqref="I559:J560" name="Diligenciar_3_1_3"/>
    <protectedRange sqref="I578:J579" name="Diligenciar_3_1_4"/>
    <protectedRange sqref="I617:J618" name="Diligenciar_3_1_2_1_1"/>
    <protectedRange sqref="I629:J629" name="Diligenciar_3_1_1_1"/>
    <protectedRange sqref="I630:J630" name="Diligenciar_3_1_5"/>
    <protectedRange sqref="I627:I628" name="Diligenciar_3_1_7"/>
    <protectedRange sqref="I619:J619" name="Diligenciar_3_1_6"/>
    <protectedRange sqref="I632:J632" name="Diligenciar_3_1_8"/>
    <protectedRange sqref="I636:J642" name="Diligenciar_3_1_6_1"/>
    <protectedRange sqref="I768:J768" name="Diligenciar_3_1_9"/>
    <protectedRange sqref="I908:J909" name="Rango1_33_2"/>
    <protectedRange sqref="I1032:J1033" name="Rango1_44_4"/>
    <protectedRange sqref="I1003:J1031" name="Rango1_2_42_1"/>
    <protectedRange sqref="I999:J1002" name="Rango1_3_7_6"/>
    <protectedRange sqref="I1034:J1037" name="Rango1_49_6"/>
    <protectedRange sqref="I1054:J1054" name="Rango1_1_9_6"/>
    <protectedRange sqref="I1055:J1055" name="Rango1_2_44_6"/>
    <protectedRange sqref="I1060:J1062" name="Rango1_63_3"/>
    <protectedRange sqref="I1063:J1066" name="Rango1_5_10_3"/>
    <protectedRange sqref="I1067:J1067" name="Rango1_3_8_1"/>
    <protectedRange sqref="I1068:J1079" name="Rango1_2_45_5"/>
    <protectedRange sqref="I1080:J1088" name="Rango1_4_8_5"/>
    <protectedRange sqref="I1089:J1099" name="Rango1_6_7_5"/>
    <protectedRange sqref="I1120:J1120 I1100:J1106" name="Rango1_8_6_5"/>
    <protectedRange sqref="I1107:J1119" name="Rango1_10_5_5"/>
    <protectedRange sqref="I1128:J1129" name="Rango1_2_3_6_4"/>
    <protectedRange sqref="I1146:J1301" name="Rango1_65_6"/>
    <protectedRange sqref="I1306:I1311 J1304:J1311 I1304 I1302:J1303" name="Rango1_1_12_6"/>
    <protectedRange sqref="I1361:J1362 I1368:J1369 I1365:J1365" name="Rango1_66_6"/>
    <protectedRange sqref="I1337:J1342 I1334:J1335 I1322:J1322 I1318:I1321 I1323:I1324 I1328:J1328 I1327 I1331:J1332 I1329:I1330 I1336 I1312:J1317 J1318 I1353:J1353 I1344:J1349 I1363:J1363 I1325:J1326" name="Rango1_15_2_4"/>
    <protectedRange sqref="I1350:J1351" name="Rango1_10_4_1_4"/>
    <protectedRange sqref="I1364:J1364 I1354:J1360 I1366:J1367" name="Rango1_16_4_4"/>
    <protectedRange sqref="I1343:J1343" name="Rango1_2_47_4"/>
    <protectedRange sqref="I1333:J1333" name="Rango1_12_5_4"/>
    <protectedRange sqref="I1370:J1382 I1385:J1406" name="Rango1_67_6"/>
    <protectedRange sqref="I1383:J1384" name="Rango1_10_7_1"/>
    <protectedRange sqref="K5:L9 K12:L95 K99:L107 K129:L156 K159:L165 K171:L171 K174:L177 K180:L183 K185:L193 K196:L217 K219:L219 K221:L231 K233:L237 K239:L239 K241:L258 K260:L268 K270:L270 K272:L277 K280:L283 K285:L301 K303:L314 K316:L369 K372:L372 K375:L375 K377:L385 K387:L388 K391:L392 K394:L394 K399:L401 K404:L405 K407:L408 K410:L410 K412:L414 K417:L418 K423:L426 K429:L434 K436:L436 K438:L438 K440:L441 K443:L443 K445:L448 K450:L450 K452:L452 K455:L455 K457:L457 K459:L459 K461:L463 K469:L470 K474:L474 K476:L484 K543:L543 K557:L598 K601:L771 K908:L911 K978:L990 K992:L998 K1003:L1005 K1007:L1031 K1033:L1053 K1056:L1062 K1065:L1066 K1068:L1069 K1072:L1078 K1080:L1081 K1083:L1088 K1091:L1100 K1102:L1117 K1119:L1119 K1121:L1145 K1219:L1227 K1229:L1232 K1235:L1235 K1237:L1242 K1244:L1252 K1254:L1256 K1258:L1261 K1264:L1266 K1268:L1271 K1274:L1282 K1284:L1284 K1290:L1294 K1298:L1312 K1331:L1369 K1371:L1381 K1383:L1406 K109:L127 K1153:L1159 K1161:L1167 K1169:L1173 K1175:L1203 K1328:L1328" name="Rango1_8_5"/>
    <protectedRange sqref="K10:L11 K96:L98 K108:L108 K128:L128 K157:L158 K166:L170 K172:L173 K178:L179 K184:L184 K194:L195 K218:L218 K220:L220 K232:L232 K238:L238 K240:L240 K259:L259 K269:L269 K271:L271 K278:L279 K284:L284 K302:L302 K315:L315 K370:L371 K373:L374 K376:L376 K386:L386 K389:L390 K393:L393 K395:L398 K402:L403 K406:L406 K409:L409 K411:L411 K415:L416 K419:L422 K427:L428 K435:L435 K437:L437 K439:L439 K442:L442 K444:L444 K449:L449 K451:L451 K453:L454 K456:L456 K458:L458 K460:L460 K464:L468 K471:L473 K475:L475 K485:L542 K544:L556 K772:L907 K912:L977 K991:L991 K999:L1002 K1006:L1006 K1032:L1032 K1054:L1055 K1063:L1064 K1067:L1067 K1070:L1071 K1079:L1079 K1082:L1082 K1089:L1090 K1101:L1101 K1118:L1118 K1120:L1120 K1146:L1146 K1204:L1211 K1236:L1236 K1243:L1243 K1253:L1253 K1257:L1257 K1262:L1263 K1267:L1267 K1272:L1273 K1283:L1283 K1285:L1289 K1295:L1297 K1313:L1327 K1329:L1330 K1370:L1370 K1382:L1382" name="Rango1_10_11"/>
    <protectedRange algorithmName="SHA-512" hashValue="49/yl+GTMlRN3FloWoyBL3IsXrYzEo95h5eEgXs/T6SxYAwuSo+Ndqxkist3BnknjOR8ERS4BgA76v7mpDBZcA==" saltValue="JvzRIA9SAjvsZX2GnV6n2A==" spinCount="100000" sqref="K599:L600 K1147:L1152 K1212:L1218 K1228:L1228 K1233:L1234" name="Rango7_1_1_2_4"/>
    <protectedRange sqref="K1160:L1160 K1168:L1168 K1174:L1174" name="Rango1_65_7"/>
    <protectedRange sqref="H5:H133 H541:H544 H556 H559:H577 H579 H594:H622 H624:H642 H1158 H1160:H1162 H1166 H1168:H1170 H1172:H1173 H1181 H1183 H1189:H1190 H1196:H1197 H1200 H1202:H1205 H1207 H1214:H1215 H1219:H1236 H1243 H1264:H1265 H1268:H1300 H1383:H1392 H146 H765:H1152 H1302:H1381 H149:H152 H154:H159 H168:H172 H174:H181 H183:H484 H752:H759" name="Rango1_8_7"/>
    <protectedRange sqref="H578 H580:H593 H623" name="Rango1_2_25_2"/>
    <protectedRange sqref="H661:H691" name="Rango1_2_30"/>
    <protectedRange sqref="H643:H660" name="Rango1_2_37_2"/>
    <protectedRange sqref="H1216" name="Rango1_65_8"/>
    <protectedRange sqref="C96:D96 C133:D133 C157:D157 C160:D165 C173:D177 C185:D185 C216:D216 C219:D219 C248:D248 C254:D254 C297:D297 C340:D340 C345:D345 C382:D382 C389:D390 C408:D408 C421:D421 C452:D452 C457:D457 C461:D462 C476:D476 C541:D541 C556:D558 C571:D571 C574:D574 C624:D624 C634:D634 C637:D641 C906:D907 C1005:D1005 C1007:D1007 C1062:D1062 C1068:D1069 C1091:D1092 C1100:D1100 C1102:D1103 C1107:D1110 C1117:D1117 C1132:D1132 C1137:D1139 C1253:D1253 C1259:D1259 C1268:D1269 C1384:D1404 C1406:D1406 C106:D106 C128:D131 C151:D152 C191:D193 C211:D214 C221:D224 C239:D239 C251:D252 C256:D258 C268:D270 C282:D283 C290:D290 C293:D293 C303:D305 C307:D307 C347:D350 C354:D357 C359:D359 C413:D414 C423:D424 C431:D433 C443:D443 C446:D448 C450:D450 C594:D597 C998:D998 C1044:D1046 C1056:D1060 C1080:D1081 C1083:D1084 C1087:D1088 C1112:D1113 C1121:D1130 C1361:D1361 C1369:D1381 C17:D94 C135:D149 C182:D182 C196:D209 C226:D230 C233:D237 C241:D244 C260:D264 C266:D266 C273:D277 C280:D280 C288:D288 C295:D295 C301:D301 C321:D321 C323:D323 C328:D328 C330:D332 C384:D384 C417:D418 C436:D436 C469:D470 C599:D618 C1147:D1152 C1176:D1176 C1242:D1244 C1246:D1246 C1248:D1250 C1264:D1266 C1271:D1289 C1291:D1311 C1367:D1367 C5:D15 C112:D125 C310:D314 C316:D318 C325:D326 C334:D337 C365:D365 C367:D377 C394:D402 C626:D632 C663:D753 C760:D771 C910:D910 C978:D987 C992:D995 C1009:D1031 C1033:D1042 C1051:D1053 C1065:D1065 C1073:D1077 C1095:D1098 C1154:D1159 C1162:D1167 C1170:D1173 C1178:D1178 C1181:D1203 C1212:D1232 C1234:D1234 C1237:D1238 C1331:D1355 C1363:D1364" name="Rango1_3_1_1"/>
    <protectedRange sqref="C16:D16 C126:D126 C210:D210 C215:D215 C245:D245 C247:D247 C272:D272 C291:D291 C294:D294 C299:D299 C306:D306 C329:D329 C342:D342 C364:D364 C407:D407 C435:D435 C437:D437 C439:D439 C442:D442 C478:D478 C642:D642 C1043:D1043 C1047:D1048 C1153:D1153 C1169:D1169 C1245:D1245 C1256:D1256 C1270:D1270 C1356:D1356" name="Rango1_10_12"/>
    <protectedRange sqref="C231:D231 C286:D287 C426:D426 C480:D480 C1049:D1049 C1180:D1180 C1233:D1233 C1260:D1260 C217:D217 C338:D338 C344:D344 C358:D358 C383:D383 C463:D463 C1085:D1085 C1254:D1255 C341:D341 C387:D388 C1160:D1161" name="Rango1_2_2_2"/>
    <protectedRange sqref="C1290:D1290" name="Rango1_65_9"/>
    <protectedRange sqref="E206 E212" name="Rango1_3_1_2"/>
    <protectedRange sqref="E12:E13 E17:E19 E91:E94 E158 E160:E165 E224 E239 E243 E251 E260 E270 E276 E301 E307 E354:E355 E386 E393 E413 E417 E420 E424 E627 E959:E972 E999:E1002 E1005 E1044 E1046 E1054 E1059 E1080 E1102:E1103 E1128 E1140 E1147 E1160 E1171 E1199:E1201 E1236 E1242 E1259 E1262:E1263 E1267 E1278:E1280 E1292 E1329:E1330 E1335 E1340 E1347:E1348 E1350 E1374 E1382 E1385:E1392 E1405 E5:E10 E116:E117 E122:E124 E134 E140:E142 E144:E145 E151:E152 E172 E177:E181 E184 E201 E205 E207 E209:E211 E213 E215 E293:E294 E316 E318:E319 E330 E351 E372 E389:E390 E400 E402:E404 E409:E411 E427:E431 E433:E434 E438 E445:E448 E459 E476 E478:E479 E482 E484 E543 E557:E558 E593 E606:E611 E616:E618 E622:E623 E629:E630 E663:E691 E752 E760:E764 E910:E911 E933 E978:E981 E983:E988 E995 E1010:E1031 E1034:E1042 E1051:E1052 E1067 E1073:E1074 E1076 E1078 E1088 E1092 E1094:E1095 E1097 E1099 E1115:E1116 E1118:E1119 E1163:E1164 E1167 E1173 E1181:E1188 E1233 E1247 E1251 E1257 E1332:E1333 E1353:E1359 E1362 E1366:E1367" name="Rango1_4_1"/>
    <protectedRange sqref="E11 E95 E97 E125:E128 E143 E183 E196 E208 E225 E246 E265 E267 E285 E300 E320 E324 E352:E353 E365:E369 E391:E392 E412 E426 E483 E613 E643 E645 E647 E649 E651 E653 E655 E657 E659 E765 E908:E909 E989:E990 E1050 E1072 E1075 E1086 E1093 E1096 E1135:E1136 E1141:E1145 E1230:E1231 E1235 E1261 E1360 E289 E292 E561 E563 E565 E567 E569 E572 E599 E626 E753 E1033 E1043 E1047:E1048 E1131:E1132 E1165:E1166 E1252 E1258 E1384 E131:E133 E147:E150 E153:E157 E166:E170 E173:E174 E185:E190 E278 E302 E311:E312 E360:E362 E373:E384 E387:E388 E397:E398 E401 E405:E406 E408 E414 E419 E432 E449 E458 E463 E474 E544 E578:E579 E591 E601 E628 E631:E633 E992:E994 E1060:E1062 E1068:E1069 E1079 E1081:E1082 E1091 E1100 E1117 E1126:E1127 E1161 E1168:E1169 E1189:E1190 E1202:E1206 E1225:E1226 E1268:E1269 E1271 E1283 E1285:E1288 E1290 E1295:E1297 E1341 E1363:E1365 E1368:E1373 E1375:E1381 E1393:E1404 E14:E16 E20:E90 E99:E113 E118:E121 E135:E139 E221 E248 E280:E281 E296 E326:E328 E331 E333 E440 E455 E470 E480:E481 E603:E605 E1006:E1009 E1055:E1058 E1066 E1104:E1114 E1148:E1153 E1156:E1157 E1177 E1239:E1241 E1244:E1245 E1334 E1345 E1351" name="Rango1_10_13"/>
    <protectedRange sqref="E115 E146 E159 E171 E214 E247 E253 E286:E287 E298:E299 E309 E321:E322 E325 E329 E336 E343 E363:E364 E425 E461 E575:E576 E634 E638 E692:E751 E754:E755 E767 E769 E982 E1049 E1065 E1179 E1352" name="Diligenciar_3"/>
    <protectedRange algorithmName="SHA-512" hashValue="49/yl+GTMlRN3FloWoyBL3IsXrYzEo95h5eEgXs/T6SxYAwuSo+Ndqxkist3BnknjOR8ERS4BgA76v7mpDBZcA==" saltValue="JvzRIA9SAjvsZX2GnV6n2A==" spinCount="100000" sqref="E129:E130 E175:E176 E191:E194 E197:E200 E202:E204 E216 E219 E222:E223 E241:E242 E256:E257 E263:E264 E268:E269 E273:E275 E282:E283 E290 E297 E303:E304 E313:E314 E317 E332 E340 E347:E350 E356:E357 E371 E394 E421 E452 E457 E571 E574 E577 E598 E602 E624 E925 E934:E958 E998 E1045 E1077 E1084 E1121:E1125 E1129:E1130 E1174:E1175 E1214 E1274:E1277 E1336:E1339 E1342:E1344 E1349" name="Rango7_1"/>
    <protectedRange sqref="E129:E130 E175:E176 E191:E194 E197:E200 E202:E204 E216 E219 E222:E223 E241:E242 E256:E257 E263:E264 E268:E269 E273:E275 E282:E283 E290 E297 E303:E304 E313:E314 E317 E332 E340 E347:E350 E356:E357 E371 E394 E421 E452 E457 E571 E574 E577 E598 E602 E624 E925 E934:E958 E998 E1045 E1077 E1084 E1121:E1125 E1129:E1130 E1174:E1175 E1214 E1274:E1277 E1336:E1339 E1342:E1344 E1349" name="Diligenciar_4_1"/>
    <protectedRange sqref="E195 E305 E358 E385 E594 E768 E1254:E1255 E240 E271 E284 E217:E218 E220 E315 E395:E396 E422 E444 E451 E661:E662 E912:E924 E926:E932 E259 E453:E454 E592 E625 E973:E977 E1101 E1120 E1207 E249:E250 E229:E233 E245 E252 E277 E323 E341:E342 E469 E477 E615 E619:E621 E639:E642 E770:E771 E1085 E1098 E1180 E1361 E254:E255 E310 E337:E339 E344:E346 E279 E370 E435 E437 E439 E442 E460 E471 E635 E991 E1032 E1146 E1234 E1318:E1328 E415 E473 E475 E580:E590 E996:E997 E1003:E1004 E1063:E1064 E1070:E1071 E1314 E1316 E238" name="Rango1_3_6"/>
    <protectedRange sqref="E443" name="Rango1_28_7"/>
    <protectedRange sqref="E464:E468 E472 E1317" name="Rango1_29_3"/>
    <protectedRange algorithmName="SHA-512" hashValue="49/yl+GTMlRN3FloWoyBL3IsXrYzEo95h5eEgXs/T6SxYAwuSo+Ndqxkist3BnknjOR8ERS4BgA76v7mpDBZcA==" saltValue="JvzRIA9SAjvsZX2GnV6n2A==" spinCount="100000" sqref="E559:E560 E1208:E1210" name="Rango7_2_1_7"/>
    <protectedRange sqref="E559:E560 E1208:E1210" name="Diligenciar_2_1_7"/>
    <protectedRange algorithmName="SHA-512" hashValue="49/yl+GTMlRN3FloWoyBL3IsXrYzEo95h5eEgXs/T6SxYAwuSo+Ndqxkist3BnknjOR8ERS4BgA76v7mpDBZcA==" saltValue="JvzRIA9SAjvsZX2GnV6n2A==" spinCount="100000" sqref="E644 E646 E648 E650 E652 E654 E656 E658 E660 E766" name="Rango7_2_1_11"/>
    <protectedRange sqref="E644 E646 E648 E650 E652 E654 E656 E658 E660 E766" name="Diligenciar_2_1_11"/>
    <protectedRange algorithmName="SHA-512" hashValue="49/yl+GTMlRN3FloWoyBL3IsXrYzEo95h5eEgXs/T6SxYAwuSo+Ndqxkist3BnknjOR8ERS4BgA76v7mpDBZcA==" saltValue="JvzRIA9SAjvsZX2GnV6n2A==" spinCount="100000" sqref="E756:E759" name="Rango7_2_1_7_3"/>
    <protectedRange sqref="E756:E759" name="Diligenciar_2_1_7_3"/>
    <protectedRange sqref="E1264:E1265 E1162 E1211:E1213 E1178 E1215:E1218" name="Rango1_65_10"/>
    <protectedRange sqref="E1302:E1311" name="Rango1_1_12_7"/>
    <protectedRange sqref="E1312:E1313 E1331 E1315" name="Rango1_15_2_6"/>
    <protectedRange sqref="E1383" name="Rango1_10_7_2"/>
    <protectedRange algorithmName="SHA-512" hashValue="49/yl+GTMlRN3FloWoyBL3IsXrYzEo95h5eEgXs/T6SxYAwuSo+Ndqxkist3BnknjOR8ERS4BgA76v7mpDBZcA==" saltValue="JvzRIA9SAjvsZX2GnV6n2A==" spinCount="100000" sqref="B1407:B1418" name="Rango7_3_2"/>
    <protectedRange sqref="B1407:B1418" name="Diligenciar_16"/>
    <protectedRange algorithmName="SHA-512" hashValue="49/yl+GTMlRN3FloWoyBL3IsXrYzEo95h5eEgXs/T6SxYAwuSo+Ndqxkist3BnknjOR8ERS4BgA76v7mpDBZcA==" saltValue="JvzRIA9SAjvsZX2GnV6n2A==" spinCount="100000" sqref="I1407:J1418" name="Rango7_3_5"/>
    <protectedRange algorithmName="SHA-512" hashValue="49/yl+GTMlRN3FloWoyBL3IsXrYzEo95h5eEgXs/T6SxYAwuSo+Ndqxkist3BnknjOR8ERS4BgA76v7mpDBZcA==" saltValue="JvzRIA9SAjvsZX2GnV6n2A==" spinCount="100000" sqref="M1407:M1422" name="Rango7_3_7"/>
    <protectedRange sqref="M1407:M1422" name="Diligenciar_16_4"/>
    <protectedRange algorithmName="SHA-512" hashValue="49/yl+GTMlRN3FloWoyBL3IsXrYzEo95h5eEgXs/T6SxYAwuSo+Ndqxkist3BnknjOR8ERS4BgA76v7mpDBZcA==" saltValue="JvzRIA9SAjvsZX2GnV6n2A==" spinCount="100000" sqref="P1418 P1407:Q1417" name="Rango7_3_9"/>
    <protectedRange sqref="P1418 P1407:Q1417" name="Diligenciar_16_5"/>
  </protectedRanges>
  <mergeCells count="1">
    <mergeCell ref="A1:Q3"/>
  </mergeCells>
  <hyperlinks>
    <hyperlink ref="Q1415" r:id="rId1"/>
    <hyperlink ref="Q1407" r:id="rId2" display="Victoria.hoyos@antioquia.gov.co"/>
    <hyperlink ref="Q1416" r:id="rId3"/>
    <hyperlink ref="Q1412" r:id="rId4" display="Victoria.hoyos@antioquia.gov.co"/>
    <hyperlink ref="Q1410" r:id="rId5"/>
    <hyperlink ref="Q1413" r:id="rId6" display="juan.castano@antioquia.gov.co"/>
    <hyperlink ref="Q1414" r:id="rId7"/>
    <hyperlink ref="Q1411" r:id="rId8" display="Victoria.hoyos@antioquia.gov.co"/>
    <hyperlink ref="Q1417" r:id="rId9" display="Victoria.hoyos@antioquia.gov.co"/>
    <hyperlink ref="Q1423" r:id="rId10"/>
    <hyperlink ref="Q1424" r:id="rId11"/>
    <hyperlink ref="Q1425" r:id="rId12"/>
    <hyperlink ref="Q1422" r:id="rId13"/>
    <hyperlink ref="Q1421" r:id="rId14"/>
    <hyperlink ref="Q1418" r:id="rId15"/>
    <hyperlink ref="Q1408" r:id="rId16" display="Victoria.hoyos@antioquia.gov.co"/>
  </hyperlinks>
  <pageMargins left="0.75" right="0.75" top="1" bottom="1" header="0.5" footer="0.5"/>
  <pageSetup orientation="portrait"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F1" workbookViewId="0">
      <selection activeCell="K10" sqref="K1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ht="12.75" customHeight="1" x14ac:dyDescent="0.2">
      <c r="A22" s="2" t="s">
        <v>139</v>
      </c>
      <c r="B22" s="2" t="s">
        <v>140</v>
      </c>
      <c r="D22" s="2" t="s">
        <v>141</v>
      </c>
      <c r="E22" s="2" t="s">
        <v>142</v>
      </c>
      <c r="J22" s="3">
        <v>2</v>
      </c>
      <c r="K22" s="2" t="s">
        <v>143</v>
      </c>
    </row>
    <row r="23" spans="1:11" ht="12.75" customHeight="1" x14ac:dyDescent="0.2">
      <c r="A23" s="2" t="s">
        <v>144</v>
      </c>
      <c r="B23" s="2" t="s">
        <v>145</v>
      </c>
      <c r="D23" s="2" t="s">
        <v>146</v>
      </c>
      <c r="E23" s="2" t="s">
        <v>147</v>
      </c>
      <c r="J23" s="3">
        <v>3</v>
      </c>
      <c r="K23" s="2" t="s">
        <v>148</v>
      </c>
    </row>
    <row r="24" spans="1:11" ht="12.75" customHeight="1" x14ac:dyDescent="0.2">
      <c r="A24" s="2" t="s">
        <v>149</v>
      </c>
      <c r="B24" s="2" t="s">
        <v>150</v>
      </c>
      <c r="D24" s="2" t="s">
        <v>151</v>
      </c>
      <c r="E24" s="2" t="s">
        <v>152</v>
      </c>
      <c r="J24" s="3">
        <v>4</v>
      </c>
      <c r="K24" s="2" t="s">
        <v>153</v>
      </c>
    </row>
    <row r="25" spans="1:11" ht="12.75" customHeight="1" x14ac:dyDescent="0.2">
      <c r="A25" s="2" t="s">
        <v>154</v>
      </c>
      <c r="B25" s="2" t="s">
        <v>155</v>
      </c>
      <c r="D25" s="2" t="s">
        <v>156</v>
      </c>
      <c r="E25" s="2" t="s">
        <v>157</v>
      </c>
      <c r="J25" s="3">
        <v>5</v>
      </c>
      <c r="K25" s="2" t="s">
        <v>158</v>
      </c>
    </row>
    <row r="26" spans="1:11" ht="12.75" customHeight="1" x14ac:dyDescent="0.2">
      <c r="A26" s="2" t="s">
        <v>159</v>
      </c>
      <c r="B26" s="2" t="s">
        <v>160</v>
      </c>
      <c r="D26" s="2" t="s">
        <v>161</v>
      </c>
      <c r="E26" s="2" t="s">
        <v>162</v>
      </c>
      <c r="J26" s="3">
        <v>6</v>
      </c>
      <c r="K26" s="2" t="s">
        <v>163</v>
      </c>
    </row>
    <row r="27" spans="1:11" ht="12.75" customHeight="1" x14ac:dyDescent="0.2">
      <c r="A27" s="2" t="s">
        <v>164</v>
      </c>
      <c r="B27" s="2" t="s">
        <v>165</v>
      </c>
      <c r="D27" s="2" t="s">
        <v>166</v>
      </c>
      <c r="E27" s="2" t="s">
        <v>167</v>
      </c>
      <c r="J27" s="3">
        <v>7</v>
      </c>
      <c r="K27" s="2" t="s">
        <v>168</v>
      </c>
    </row>
    <row r="28" spans="1:11" ht="12.75" customHeight="1" x14ac:dyDescent="0.2">
      <c r="A28" s="2" t="s">
        <v>169</v>
      </c>
      <c r="B28" s="2" t="s">
        <v>170</v>
      </c>
      <c r="D28" s="2" t="s">
        <v>171</v>
      </c>
      <c r="E28" s="2" t="s">
        <v>172</v>
      </c>
      <c r="J28" s="3">
        <v>8</v>
      </c>
      <c r="K28" s="2" t="s">
        <v>173</v>
      </c>
    </row>
    <row r="29" spans="1:11" ht="12.75" customHeight="1" x14ac:dyDescent="0.2">
      <c r="A29" s="2" t="s">
        <v>174</v>
      </c>
      <c r="B29" s="2" t="s">
        <v>175</v>
      </c>
      <c r="D29" s="2" t="s">
        <v>176</v>
      </c>
      <c r="E29" s="2" t="s">
        <v>177</v>
      </c>
      <c r="J29" s="3">
        <v>9</v>
      </c>
      <c r="K29" s="2" t="s">
        <v>178</v>
      </c>
    </row>
    <row r="30" spans="1:11" ht="12.75" customHeight="1" x14ac:dyDescent="0.2">
      <c r="A30" s="2" t="s">
        <v>179</v>
      </c>
      <c r="B30" s="2" t="s">
        <v>180</v>
      </c>
      <c r="D30" s="2" t="s">
        <v>181</v>
      </c>
      <c r="E30" s="2" t="s">
        <v>182</v>
      </c>
      <c r="J30" s="3">
        <v>10</v>
      </c>
      <c r="K30" s="2" t="s">
        <v>183</v>
      </c>
    </row>
    <row r="31" spans="1:11" ht="12.75" customHeight="1" x14ac:dyDescent="0.2">
      <c r="A31" s="2" t="s">
        <v>184</v>
      </c>
      <c r="B31" s="2" t="s">
        <v>185</v>
      </c>
      <c r="D31" s="2" t="s">
        <v>186</v>
      </c>
      <c r="E31" s="2" t="s">
        <v>187</v>
      </c>
      <c r="J31" s="3">
        <v>11</v>
      </c>
      <c r="K31" s="2" t="s">
        <v>188</v>
      </c>
    </row>
    <row r="32" spans="1:11" ht="12.75" customHeight="1" x14ac:dyDescent="0.2">
      <c r="A32" s="2" t="s">
        <v>189</v>
      </c>
      <c r="B32" s="2" t="s">
        <v>190</v>
      </c>
      <c r="D32" s="2" t="s">
        <v>191</v>
      </c>
      <c r="E32" s="2" t="s">
        <v>192</v>
      </c>
      <c r="J32" s="3">
        <v>12</v>
      </c>
      <c r="K32" s="2" t="s">
        <v>193</v>
      </c>
    </row>
    <row r="33" spans="1:11" ht="12.75" customHeight="1" x14ac:dyDescent="0.2">
      <c r="A33" s="2" t="s">
        <v>194</v>
      </c>
      <c r="B33" s="2" t="s">
        <v>195</v>
      </c>
      <c r="D33" s="2" t="s">
        <v>196</v>
      </c>
      <c r="E33" s="2" t="s">
        <v>197</v>
      </c>
    </row>
    <row r="34" spans="1:11" ht="12.75" customHeight="1" x14ac:dyDescent="0.2">
      <c r="A34" s="2" t="s">
        <v>198</v>
      </c>
      <c r="B34" s="2" t="s">
        <v>199</v>
      </c>
      <c r="D34" s="2" t="s">
        <v>200</v>
      </c>
      <c r="E34" s="2" t="s">
        <v>201</v>
      </c>
      <c r="J34" s="1" t="s">
        <v>202</v>
      </c>
      <c r="K34" s="1" t="s">
        <v>202</v>
      </c>
    </row>
    <row r="35" spans="1:11" ht="12.75" customHeight="1" x14ac:dyDescent="0.2">
      <c r="A35" s="2" t="s">
        <v>203</v>
      </c>
      <c r="B35" s="2" t="s">
        <v>204</v>
      </c>
      <c r="D35" s="2" t="s">
        <v>205</v>
      </c>
      <c r="E35" s="2" t="s">
        <v>206</v>
      </c>
      <c r="J35" s="2" t="s">
        <v>207</v>
      </c>
      <c r="K35" s="2" t="s">
        <v>208</v>
      </c>
    </row>
    <row r="36" spans="1:11" ht="12.75" customHeight="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 ARANGO RAMIREZ</dc:creator>
  <cp:lastModifiedBy>JUAN CARLOS ARANGO RAMIREZ</cp:lastModifiedBy>
  <dcterms:created xsi:type="dcterms:W3CDTF">2017-11-02T16:33:43Z</dcterms:created>
  <dcterms:modified xsi:type="dcterms:W3CDTF">2018-01-31T13:37:40Z</dcterms:modified>
</cp:coreProperties>
</file>